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bookViews>
  <sheets>
    <sheet name="Laws to Add" sheetId="132" r:id="rId1"/>
    <sheet name="Org. Unit Details" sheetId="127" r:id="rId2"/>
    <sheet name="Example-Org. Unit Details" sheetId="125" r:id="rId3"/>
    <sheet name="Finance Overview" sheetId="128" r:id="rId4"/>
    <sheet name="Example-Finance Overview" sheetId="105" r:id="rId5"/>
    <sheet name="Deliverable" sheetId="129" r:id="rId6"/>
    <sheet name="Deliverables - Laws" sheetId="131" r:id="rId7"/>
    <sheet name="Example-Deliverables" sheetId="111" r:id="rId8"/>
    <sheet name="Performance Measure" sheetId="130" r:id="rId9"/>
    <sheet name="Example-Performance Measures" sheetId="126" r:id="rId10"/>
    <sheet name="Drop Down Menus" sheetId="120" r:id="rId11"/>
  </sheets>
  <externalReferences>
    <externalReference r:id="rId12"/>
  </externalReferences>
  <definedNames>
    <definedName name="AgencyName">#REF!</definedName>
    <definedName name="BasisforEval">#REF!</definedName>
    <definedName name="BasisforfurtherEval">#REF!</definedName>
    <definedName name="Eval">#REF!</definedName>
    <definedName name="EvalOptions">#REF!</definedName>
    <definedName name="PartnerEntityType">#REF!</definedName>
    <definedName name="_xlnm.Print_Titles" localSheetId="5">Deliverable!$A:$D</definedName>
    <definedName name="_xlnm.Print_Titles" localSheetId="6">'Deliverables - Laws'!$23:$23</definedName>
    <definedName name="_xlnm.Print_Titles" localSheetId="7">'Example-Deliverables'!$B:$C</definedName>
    <definedName name="_xlnm.Print_Titles" localSheetId="2">'Example-Org. Unit Details'!$A:$A</definedName>
    <definedName name="_xlnm.Print_Titles" localSheetId="9">'Example-Performance Measures'!$A:$A</definedName>
    <definedName name="_xlnm.Print_Titles" localSheetId="0">'Laws to Add'!$4:$4</definedName>
    <definedName name="_xlnm.Print_Titles" localSheetId="1">'Org. Unit Details'!$A:$B</definedName>
    <definedName name="_xlnm.Print_Titles" localSheetId="8">'Performance Measure'!$A:$B</definedName>
    <definedName name="TypeofMeasure">'[1]Org. Units - 4'!$C$8:$C$11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130" l="1"/>
  <c r="G41" i="130"/>
  <c r="F41" i="130"/>
  <c r="E41" i="130"/>
  <c r="D41" i="130"/>
  <c r="C41" i="130"/>
  <c r="H40" i="130"/>
  <c r="G40" i="130"/>
  <c r="F40" i="130"/>
  <c r="E40" i="130"/>
  <c r="D40" i="130"/>
  <c r="C40" i="130"/>
  <c r="H39" i="130"/>
  <c r="G39" i="130"/>
  <c r="F39" i="130"/>
  <c r="E39" i="130"/>
  <c r="D39" i="130"/>
  <c r="C39" i="130"/>
  <c r="H38" i="130"/>
  <c r="G38" i="130"/>
  <c r="F38" i="130"/>
  <c r="E38" i="130"/>
  <c r="D38" i="130"/>
  <c r="C38" i="130"/>
  <c r="H37" i="130"/>
  <c r="G37" i="130"/>
  <c r="F37" i="130"/>
  <c r="E37" i="130"/>
  <c r="D37" i="130"/>
  <c r="C37" i="130"/>
  <c r="H32" i="130"/>
  <c r="H33" i="130" s="1"/>
  <c r="G32" i="130"/>
  <c r="G33" i="130" s="1"/>
  <c r="F32" i="130"/>
  <c r="E32" i="130"/>
  <c r="D32" i="130"/>
  <c r="D33" i="130" s="1"/>
  <c r="C32" i="130"/>
  <c r="C33" i="130" s="1"/>
  <c r="F29" i="130"/>
  <c r="H28" i="130"/>
  <c r="H29" i="130" s="1"/>
  <c r="G28" i="130"/>
  <c r="G29" i="130" s="1"/>
  <c r="F28" i="130"/>
  <c r="F30" i="130" s="1"/>
  <c r="F27" i="130" s="1"/>
  <c r="E28" i="130"/>
  <c r="D28" i="130"/>
  <c r="D29" i="130" s="1"/>
  <c r="C28" i="130"/>
  <c r="C29" i="130" s="1"/>
  <c r="F25" i="130"/>
  <c r="H24" i="130"/>
  <c r="H25" i="130" s="1"/>
  <c r="G24" i="130"/>
  <c r="G25" i="130" s="1"/>
  <c r="F24" i="130"/>
  <c r="F26" i="130" s="1"/>
  <c r="F23" i="130" s="1"/>
  <c r="E24" i="130"/>
  <c r="D24" i="130"/>
  <c r="D25" i="130" s="1"/>
  <c r="C24" i="130"/>
  <c r="C25" i="130" s="1"/>
  <c r="F21" i="130"/>
  <c r="H20" i="130"/>
  <c r="H21" i="130" s="1"/>
  <c r="G20" i="130"/>
  <c r="G21" i="130" s="1"/>
  <c r="F20" i="130"/>
  <c r="F22" i="130" s="1"/>
  <c r="F19" i="130" s="1"/>
  <c r="E20" i="130"/>
  <c r="D20" i="130"/>
  <c r="D21" i="130" s="1"/>
  <c r="C20" i="130"/>
  <c r="C21" i="130" s="1"/>
  <c r="F17" i="130"/>
  <c r="E17" i="130"/>
  <c r="H16" i="130"/>
  <c r="H17" i="130" s="1"/>
  <c r="G16" i="130"/>
  <c r="G17" i="130" s="1"/>
  <c r="F16" i="130"/>
  <c r="F18" i="130" s="1"/>
  <c r="F15" i="130" s="1"/>
  <c r="E16" i="130"/>
  <c r="E18" i="130" s="1"/>
  <c r="E15" i="130" s="1"/>
  <c r="D16" i="130"/>
  <c r="D17" i="130" s="1"/>
  <c r="C16" i="130"/>
  <c r="C17" i="130" s="1"/>
  <c r="D33" i="126"/>
  <c r="E33" i="126"/>
  <c r="F33" i="126"/>
  <c r="G33" i="126"/>
  <c r="G34" i="126" s="1"/>
  <c r="H33" i="126"/>
  <c r="D34" i="126"/>
  <c r="E34" i="126"/>
  <c r="F34" i="126"/>
  <c r="H34" i="126"/>
  <c r="C34" i="126"/>
  <c r="D29" i="126"/>
  <c r="E29" i="126"/>
  <c r="F29" i="126"/>
  <c r="G29" i="126"/>
  <c r="G30" i="126" s="1"/>
  <c r="H29" i="126"/>
  <c r="D30" i="126"/>
  <c r="E30" i="126"/>
  <c r="F30" i="126"/>
  <c r="H30" i="126"/>
  <c r="D25" i="126"/>
  <c r="D26" i="126" s="1"/>
  <c r="E25" i="126"/>
  <c r="F25" i="126"/>
  <c r="G25" i="126"/>
  <c r="G26" i="126" s="1"/>
  <c r="H25" i="126"/>
  <c r="H26" i="126" s="1"/>
  <c r="E26" i="126"/>
  <c r="F26" i="126"/>
  <c r="D21" i="126"/>
  <c r="E21" i="126"/>
  <c r="F21" i="126"/>
  <c r="G21" i="126"/>
  <c r="G22" i="126" s="1"/>
  <c r="H21" i="126"/>
  <c r="D22" i="126"/>
  <c r="E22" i="126"/>
  <c r="F22" i="126"/>
  <c r="H22" i="126"/>
  <c r="C30" i="126"/>
  <c r="C26" i="126"/>
  <c r="C22" i="126"/>
  <c r="C33" i="126"/>
  <c r="C29" i="126"/>
  <c r="C25" i="126"/>
  <c r="C21" i="126"/>
  <c r="C17" i="126"/>
  <c r="C18" i="126" s="1"/>
  <c r="C32" i="126"/>
  <c r="C28" i="126"/>
  <c r="C24" i="126"/>
  <c r="C20" i="126"/>
  <c r="D18" i="126"/>
  <c r="E18" i="126"/>
  <c r="F18" i="126"/>
  <c r="G18" i="126"/>
  <c r="H18" i="126"/>
  <c r="D17" i="126"/>
  <c r="E17" i="126"/>
  <c r="F17" i="126"/>
  <c r="G17" i="126"/>
  <c r="H17" i="126"/>
  <c r="D16" i="126"/>
  <c r="E16" i="126"/>
  <c r="F16" i="126"/>
  <c r="G16" i="126"/>
  <c r="H16" i="126"/>
  <c r="C16" i="126"/>
  <c r="E22" i="130" l="1"/>
  <c r="E34" i="130"/>
  <c r="C18" i="130"/>
  <c r="G18" i="130"/>
  <c r="E21" i="130"/>
  <c r="C22" i="130"/>
  <c r="G22" i="130"/>
  <c r="E25" i="130"/>
  <c r="C26" i="130"/>
  <c r="G26" i="130"/>
  <c r="G23" i="130" s="1"/>
  <c r="E29" i="130"/>
  <c r="C30" i="130"/>
  <c r="C27" i="130" s="1"/>
  <c r="G30" i="130"/>
  <c r="G27" i="130" s="1"/>
  <c r="E33" i="130"/>
  <c r="C34" i="130"/>
  <c r="C31" i="130" s="1"/>
  <c r="G34" i="130"/>
  <c r="G31" i="130" s="1"/>
  <c r="D18" i="130"/>
  <c r="H18" i="130"/>
  <c r="D22" i="130"/>
  <c r="H22" i="130"/>
  <c r="D26" i="130"/>
  <c r="H26" i="130"/>
  <c r="D30" i="130"/>
  <c r="H30" i="130"/>
  <c r="F33" i="130"/>
  <c r="F34" i="130" s="1"/>
  <c r="D34" i="130"/>
  <c r="H34" i="130"/>
  <c r="C15" i="130"/>
  <c r="G15" i="130"/>
  <c r="C19" i="130"/>
  <c r="G19" i="130"/>
  <c r="C23" i="130"/>
  <c r="D15" i="130"/>
  <c r="H15" i="130"/>
  <c r="D19" i="130"/>
  <c r="H19" i="130"/>
  <c r="D23" i="130"/>
  <c r="H23" i="130"/>
  <c r="D27" i="130"/>
  <c r="H27" i="130"/>
  <c r="D31" i="130"/>
  <c r="H31" i="130"/>
  <c r="E31" i="130" l="1"/>
  <c r="F31" i="130"/>
  <c r="E19" i="130"/>
  <c r="E30" i="130"/>
  <c r="E27" i="130" s="1"/>
  <c r="E26" i="130"/>
  <c r="E23" i="130" s="1"/>
  <c r="G68" i="111" l="1"/>
  <c r="G67" i="111"/>
  <c r="G66" i="111"/>
  <c r="D32" i="126" l="1"/>
  <c r="E32" i="126"/>
  <c r="F32" i="126"/>
  <c r="G32" i="126"/>
  <c r="G31" i="126" s="1"/>
  <c r="H32" i="126"/>
  <c r="F31" i="126"/>
  <c r="E31" i="126"/>
  <c r="D28" i="126"/>
  <c r="E28" i="126"/>
  <c r="F28" i="126"/>
  <c r="G28" i="126"/>
  <c r="H28" i="126"/>
  <c r="F27" i="126"/>
  <c r="D24" i="126"/>
  <c r="E24" i="126"/>
  <c r="F24" i="126"/>
  <c r="G24" i="126"/>
  <c r="H24" i="126"/>
  <c r="H23" i="126"/>
  <c r="D20" i="126"/>
  <c r="E20" i="126"/>
  <c r="F20" i="126"/>
  <c r="G20" i="126"/>
  <c r="H20" i="126"/>
  <c r="C15" i="126"/>
  <c r="C41" i="126"/>
  <c r="C40" i="126"/>
  <c r="C39" i="126"/>
  <c r="C37" i="126"/>
  <c r="C38" i="126"/>
  <c r="C31" i="126" l="1"/>
  <c r="C23" i="126"/>
  <c r="D23" i="126"/>
  <c r="F15" i="126"/>
  <c r="E19" i="126"/>
  <c r="H19" i="126"/>
  <c r="G15" i="126"/>
  <c r="D19" i="126"/>
  <c r="H31" i="126"/>
  <c r="D31" i="126"/>
  <c r="E27" i="126"/>
  <c r="H27" i="126"/>
  <c r="D27" i="126"/>
  <c r="C27" i="126"/>
  <c r="G27" i="126"/>
  <c r="E23" i="126"/>
  <c r="G23" i="126"/>
  <c r="F23" i="126"/>
  <c r="C19" i="126"/>
  <c r="G19" i="126"/>
  <c r="F19" i="126"/>
  <c r="E15" i="126"/>
  <c r="H15" i="126"/>
  <c r="D15" i="126"/>
  <c r="D37" i="126"/>
  <c r="E37" i="126"/>
  <c r="F37" i="126"/>
  <c r="G37" i="126"/>
  <c r="H37" i="126"/>
  <c r="D38" i="126"/>
  <c r="E38" i="126"/>
  <c r="F38" i="126"/>
  <c r="G38" i="126"/>
  <c r="H38" i="126"/>
  <c r="D39" i="126"/>
  <c r="E39" i="126"/>
  <c r="F39" i="126"/>
  <c r="G39" i="126"/>
  <c r="H39" i="126"/>
  <c r="D40" i="126"/>
  <c r="E40" i="126"/>
  <c r="F40" i="126"/>
  <c r="G40" i="126"/>
  <c r="H40" i="126"/>
  <c r="D41" i="126"/>
  <c r="E41" i="126"/>
  <c r="F41" i="126"/>
  <c r="G41" i="126"/>
  <c r="H41" i="126"/>
  <c r="E66" i="129" l="1"/>
  <c r="F66" i="129"/>
  <c r="E67" i="129"/>
  <c r="F67" i="129"/>
  <c r="E68" i="129"/>
  <c r="F68" i="129"/>
  <c r="E51" i="129"/>
  <c r="F51" i="129"/>
  <c r="E52" i="129"/>
  <c r="F52" i="129"/>
  <c r="E53" i="129"/>
  <c r="F53" i="129"/>
  <c r="E55" i="129"/>
  <c r="F55" i="129"/>
  <c r="E56" i="129"/>
  <c r="F56" i="129"/>
  <c r="E57" i="129"/>
  <c r="F57" i="129"/>
  <c r="H68" i="129" l="1"/>
  <c r="H67" i="129"/>
  <c r="H66" i="129"/>
  <c r="H57" i="129"/>
  <c r="H56" i="129"/>
  <c r="H55" i="129"/>
  <c r="G68" i="129"/>
  <c r="G67" i="129"/>
  <c r="G66" i="129"/>
  <c r="G57" i="129"/>
  <c r="G56" i="129"/>
  <c r="G55" i="129"/>
  <c r="F60" i="127" l="1"/>
  <c r="F59" i="127"/>
  <c r="F58" i="127"/>
  <c r="F41" i="127"/>
  <c r="F40" i="127"/>
  <c r="F39" i="127"/>
  <c r="E60" i="127"/>
  <c r="E59" i="127"/>
  <c r="E58" i="127"/>
  <c r="E41" i="127"/>
  <c r="E40" i="127"/>
  <c r="E39" i="127"/>
  <c r="D60" i="127"/>
  <c r="D59" i="127"/>
  <c r="D58" i="127"/>
  <c r="D41" i="127"/>
  <c r="D40" i="127"/>
  <c r="D39" i="127"/>
  <c r="C60" i="127"/>
  <c r="C59" i="127"/>
  <c r="C58" i="127"/>
  <c r="C41" i="127"/>
  <c r="C40" i="127"/>
  <c r="C39" i="127"/>
  <c r="E56" i="111"/>
  <c r="A53" i="129"/>
  <c r="A52" i="129"/>
  <c r="A51" i="129"/>
  <c r="A49" i="129"/>
  <c r="A48" i="129"/>
  <c r="A47" i="129"/>
  <c r="G53" i="129" l="1"/>
  <c r="H53" i="129"/>
  <c r="G52" i="129"/>
  <c r="H52" i="129"/>
  <c r="G51" i="129"/>
  <c r="H51" i="129"/>
  <c r="E55" i="111"/>
  <c r="E57" i="111"/>
  <c r="E66" i="111"/>
  <c r="E67" i="111"/>
  <c r="E68" i="111"/>
  <c r="F55" i="111" l="1"/>
  <c r="G55" i="111"/>
  <c r="H55" i="111"/>
  <c r="A48" i="111"/>
  <c r="A49" i="111"/>
  <c r="A47" i="111"/>
  <c r="A51" i="111"/>
  <c r="A53" i="111"/>
  <c r="A52" i="111"/>
  <c r="H52" i="111" l="1"/>
  <c r="E52" i="111"/>
  <c r="F53" i="111"/>
  <c r="E53" i="111"/>
  <c r="G51" i="111"/>
  <c r="E51" i="111"/>
  <c r="F51" i="111"/>
  <c r="G52" i="111"/>
  <c r="H53" i="111"/>
  <c r="G53" i="111"/>
  <c r="F52" i="111"/>
  <c r="H51" i="111"/>
  <c r="D58" i="125"/>
  <c r="E58" i="125"/>
  <c r="D59" i="125"/>
  <c r="E59" i="125"/>
  <c r="D60" i="125"/>
  <c r="E60" i="125"/>
  <c r="C60" i="125"/>
  <c r="C59" i="125"/>
  <c r="C58" i="125"/>
  <c r="E40" i="125"/>
  <c r="E41" i="125"/>
  <c r="D40" i="125"/>
  <c r="D41" i="125"/>
  <c r="C40" i="125"/>
  <c r="C41" i="125"/>
  <c r="E39" i="125"/>
  <c r="C39" i="125"/>
  <c r="D39" i="125"/>
  <c r="H56" i="111" l="1"/>
  <c r="H57" i="111"/>
  <c r="G57" i="111"/>
  <c r="G56" i="111"/>
  <c r="F56" i="111"/>
  <c r="F57" i="111"/>
  <c r="H68" i="111" l="1"/>
  <c r="H67" i="111"/>
  <c r="H66" i="111"/>
  <c r="F68" i="111"/>
  <c r="F67" i="111"/>
  <c r="F66" i="111"/>
  <c r="C9" i="105" l="1"/>
  <c r="D9" i="105"/>
  <c r="B9" i="105"/>
</calcChain>
</file>

<file path=xl/comments1.xml><?xml version="1.0" encoding="utf-8"?>
<comments xmlns="http://schemas.openxmlformats.org/spreadsheetml/2006/main">
  <authors>
    <author>Author</author>
  </authors>
  <commentList>
    <comment ref="A5" authorId="0" shapeId="0">
      <text>
        <r>
          <rPr>
            <sz val="9"/>
            <color indexed="81"/>
            <rFont val="Tahoma"/>
            <family val="2"/>
          </rPr>
          <t xml:space="preserve">
Enter the name of each organizational unit currently utilized by the agency.  Please include the organizational units the agency director utilizes when managing the agency.   
The agency can list the organizational units at the highest or lowest levels it desires.  However, please ensure the agency can provide responses applicable to the unit requested in the remaining rows.  Also, please understand the organizational units the agency uses in this chart are the ones to which it will associate each of its deliverables in the Deliverables Chart.  While there may be several units whose activities contribute to providing a deliverable, the Deliverables chart only requests the unit that has primary responsibility for each particular deliverable.  </t>
        </r>
      </text>
    </comment>
    <comment ref="A25" authorId="0" shapeId="0">
      <text>
        <r>
          <rPr>
            <sz val="9"/>
            <color indexed="81"/>
            <rFont val="Tahoma"/>
            <family val="2"/>
          </rPr>
          <t xml:space="preserve">
Enter the number of employees (all types) in the unit as of July 1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
</t>
        </r>
      </text>
    </comment>
    <comment ref="A29" authorId="0" shapeId="0">
      <text>
        <r>
          <rPr>
            <sz val="9"/>
            <color indexed="81"/>
            <rFont val="Tahoma"/>
            <family val="2"/>
          </rPr>
          <t xml:space="preserve">
Enter the number of employees (all types) in the unit as of June 30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t>
        </r>
      </text>
    </comment>
    <comment ref="A33" authorId="0" shapeId="0">
      <text>
        <r>
          <rPr>
            <sz val="9"/>
            <color indexed="81"/>
            <rFont val="Tahoma"/>
            <family val="2"/>
          </rPr>
          <t xml:space="preserve">
Enter the number of employees (all types) that leave the unit during the fiscal year. 
Includes a person who leaves voluntarily or involuntarily, for…
• </t>
        </r>
        <r>
          <rPr>
            <b/>
            <sz val="9"/>
            <color indexed="81"/>
            <rFont val="Tahoma"/>
            <family val="2"/>
          </rPr>
          <t xml:space="preserve">another organizational unit at the same agency, </t>
        </r>
        <r>
          <rPr>
            <sz val="9"/>
            <color indexed="81"/>
            <rFont val="Tahoma"/>
            <family val="2"/>
          </rPr>
          <t xml:space="preserve">
• another SCEIS entity, 
• non-SCEIS entity, or
• somewhere else unknown to the agency.  
Does not include a person who is… (*This is different than the list of employees not to include at start and end of fiscal year)
• temporarily laid off, 
• on furlough, or
• on a leave of absence,
• Independent contractors, or
• Temporary workers obtained and paid for through a contract with a staffing </t>
        </r>
      </text>
    </comment>
    <comment ref="A38" authorId="0" shapeId="0">
      <text>
        <r>
          <rPr>
            <sz val="9"/>
            <color indexed="81"/>
            <rFont val="Tahoma"/>
            <family val="2"/>
          </rPr>
          <t xml:space="preserve">
The turnover rate should automatically appear using the below formula from the 
Society of Human Resource Management.
NOTE:  If the organizational unit had no employees at both the start and end of a fiscal year, the turnover rate cell will display a note with this explanation.  This note will display in all turnover rate cells until the number of employees are provided by the agency.  
• Average number of employees = (Number of employees at start of fiscal year 
+ Number of employees at end of fiscal year) / 2 
• Turnover rate = (Number of employees that leave the unit during the fiscal year) 
/ (Average number of employees)
</t>
        </r>
      </text>
    </comment>
    <comment ref="A62" authorId="0" shapeId="0">
      <text>
        <r>
          <rPr>
            <sz val="9"/>
            <color indexed="81"/>
            <rFont val="Tahoma"/>
            <family val="2"/>
          </rPr>
          <t xml:space="preserve">
Enter comments, if any are desired or necessary, to explain the information provided.  </t>
        </r>
      </text>
    </comment>
    <comment ref="A67" authorId="0" shapeId="0">
      <text>
        <r>
          <rPr>
            <sz val="9"/>
            <color indexed="81"/>
            <rFont val="Tahoma"/>
            <family val="2"/>
          </rPr>
          <t xml:space="preserve">
If the agency responded “Yes” in Row 66, please enter the date the last survey was conducted and name of the entity that conducted it (e.g., 2016 by Climate Survey Consulting, Inc.; 2018 by the agency)</t>
        </r>
      </text>
    </comment>
    <comment ref="A71" authorId="0" shapeId="0">
      <text>
        <r>
          <rPr>
            <sz val="9"/>
            <color indexed="81"/>
            <rFont val="Tahoma"/>
            <family val="2"/>
          </rPr>
          <t xml:space="preserve">
If the agency responded “Yes” in Row 70, please enter the frequency with which the agency conducts the surveys (e.g., annually; every three years)</t>
        </r>
      </text>
    </comment>
  </commentList>
</comments>
</file>

<file path=xl/comments2.xml><?xml version="1.0" encoding="utf-8"?>
<comments xmlns="http://schemas.openxmlformats.org/spreadsheetml/2006/main">
  <authors>
    <author>Author</author>
  </authors>
  <commentList>
    <comment ref="A7" authorId="0" shapeId="0">
      <text>
        <r>
          <rPr>
            <sz val="9"/>
            <color indexed="81"/>
            <rFont val="Tahoma"/>
            <family val="2"/>
          </rPr>
          <t xml:space="preserve">
Please enter the amount the agency was appropriated and authorized to spend (including state, federal, and other) by the end of the applicable fiscal year in columns B, C, and D.  
Since the appropriations and authorizations to the agency may change during the year, </t>
        </r>
        <r>
          <rPr>
            <b/>
            <sz val="9"/>
            <color indexed="81"/>
            <rFont val="Tahoma"/>
            <family val="2"/>
          </rPr>
          <t>please enter the total amount, after all additions and subtractions in appropriations or authorizations during the fiscal year</t>
        </r>
        <r>
          <rPr>
            <sz val="9"/>
            <color indexed="81"/>
            <rFont val="Tahoma"/>
            <family val="2"/>
          </rPr>
          <t>.</t>
        </r>
      </text>
    </comment>
    <comment ref="A9" authorId="0" shapeId="0">
      <text>
        <r>
          <rPr>
            <sz val="9"/>
            <color indexed="81"/>
            <rFont val="Tahoma"/>
            <family val="2"/>
          </rPr>
          <t xml:space="preserve">
The amount should automatically appear in columns B, C, and D, using the below formula.
“How much was the agency appropriated and authorized to spend by the end of the year?” row -  “How much did the agency actually spend?” row  
</t>
        </r>
      </text>
    </comment>
    <comment ref="A11" authorId="0" shapeId="0">
      <text>
        <r>
          <rPr>
            <sz val="9"/>
            <color indexed="81"/>
            <rFont val="Tahoma"/>
            <family val="2"/>
          </rPr>
          <t xml:space="preserve">
Please enter the amount of cash the agency had on June 30 of the applicable fiscal year in columns B, C, and D, which the agency had not received authorization to spend during the year.  </t>
        </r>
      </text>
    </comment>
  </commentList>
</comments>
</file>

<file path=xl/comments3.xml><?xml version="1.0" encoding="utf-8"?>
<comments xmlns="http://schemas.openxmlformats.org/spreadsheetml/2006/main">
  <authors>
    <author>Author</author>
  </authors>
  <commentList>
    <comment ref="B7" authorId="0" shapeId="0">
      <text>
        <r>
          <rPr>
            <sz val="9"/>
            <color indexed="81"/>
            <rFont val="Tahoma"/>
            <family val="2"/>
          </rPr>
          <t>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B8" authorId="0" shapeId="0">
      <text>
        <r>
          <rPr>
            <sz val="9"/>
            <color indexed="81"/>
            <rFont val="Tahoma"/>
            <family val="2"/>
          </rPr>
          <t>Please review the PER guidelines for laws that must be included as a minimum and how to create a complete list of deliverables.  
If the agency lists multiple laws, include a semi-colon (;) between each.</t>
        </r>
      </text>
    </comment>
    <comment ref="B9" authorId="0" shapeId="0">
      <text>
        <r>
          <rPr>
            <b/>
            <sz val="9"/>
            <color indexed="81"/>
            <rFont val="Tahoma"/>
            <family val="2"/>
          </rPr>
          <t xml:space="preserve">Select yes if...
</t>
        </r>
        <r>
          <rPr>
            <sz val="9"/>
            <color indexed="81"/>
            <rFont val="Tahoma"/>
            <family val="2"/>
          </rPr>
          <t xml:space="preserve">(1) The law(s) require the agency to provide the deliverable (words in the law(s) like must, will, or shall, are indicators it is required)
</t>
        </r>
        <r>
          <rPr>
            <b/>
            <sz val="9"/>
            <color indexed="81"/>
            <rFont val="Tahoma"/>
            <family val="2"/>
          </rPr>
          <t>Select no if....</t>
        </r>
        <r>
          <rPr>
            <sz val="9"/>
            <color indexed="81"/>
            <rFont val="Tahoma"/>
            <family val="2"/>
          </rPr>
          <t xml:space="preserve">
(1) The law(s) allow the agency to provide the deliverable (words like “may,” or “authorize” are good indicators it is allowed, but not required) 
OR
(2) There are no associated laws</t>
        </r>
      </text>
    </comment>
    <comment ref="B11" authorId="0" shapeId="0">
      <text>
        <r>
          <rPr>
            <sz val="9"/>
            <color indexed="81"/>
            <rFont val="Tahoma"/>
            <family val="2"/>
          </rPr>
          <t>While there may be several organization units that contribute to providing this deliverable, please only list the one organizational unit that has primary responsibility</t>
        </r>
      </text>
    </comment>
    <comment ref="B14" authorId="0" shapeId="0">
      <text>
        <r>
          <rPr>
            <b/>
            <sz val="9"/>
            <color indexed="81"/>
            <rFont val="Tahoma"/>
            <family val="2"/>
          </rPr>
          <t>Select yes if there is an intent, finding, and/or purpose for the deliverable stated in...</t>
        </r>
        <r>
          <rPr>
            <sz val="9"/>
            <color indexed="81"/>
            <rFont val="Tahoma"/>
            <family val="2"/>
          </rPr>
          <t xml:space="preserve">
(1) associated law, 
(2) other laws in the same statute chapter, or
(3) enabling act for the associated laws
Please contact Committee staff with any questions about how to find the information necessary to provide a response in this column.  </t>
        </r>
      </text>
    </comment>
    <comment ref="B15" authorId="0" shapeId="0">
      <text>
        <r>
          <rPr>
            <b/>
            <sz val="9"/>
            <color indexed="81"/>
            <rFont val="Tahoma"/>
            <family val="2"/>
          </rPr>
          <t>If the agency selected “Yes” in the row above and…</t>
        </r>
        <r>
          <rPr>
            <sz val="9"/>
            <color indexed="81"/>
            <rFont val="Tahoma"/>
            <family val="2"/>
          </rPr>
          <t xml:space="preserve">
(1) There is only one law in the Associated Laws row, enter…
(a) Outcome stated by the legislature (e.g., to provide law enforcement a means of reducing recidivism), and 
(b) Specific year and act number in parenthesis (e.g., 2010 Act No. 273)
(2) There are multiple laws in the Associated Laws row, enter…
(a) Outcome stated by the legislature (e.g., to provide law enforcement a means of reducing recidivism),  
(b) Citation for the applicable law, and
(c) Specific year and act number in parenthesis (e.g., 2010 Act No. 273)
</t>
        </r>
        <r>
          <rPr>
            <b/>
            <sz val="9"/>
            <color indexed="81"/>
            <rFont val="Tahoma"/>
            <family val="2"/>
          </rPr>
          <t xml:space="preserve">If the agency selected “No” or “Don’t know” in the row above…
</t>
        </r>
        <r>
          <rPr>
            <sz val="9"/>
            <color indexed="81"/>
            <rFont val="Tahoma"/>
            <family val="2"/>
          </rPr>
          <t xml:space="preserve">(1) Enter the outcome the agency seeks to achieve from providing the deliverable (this may be a direct benefit to the customer and/or a benefit to society in general).  
</t>
        </r>
      </text>
    </comment>
    <comment ref="B16" authorId="0" shapeId="0">
      <text>
        <r>
          <rPr>
            <sz val="9"/>
            <color indexed="81"/>
            <rFont val="Tahoma"/>
            <family val="2"/>
          </rPr>
          <t xml:space="preserve">Enter the item number(s), from the Performance Measures chart, for each measure the agency asserts is associated with the deliverable.
If the agency utilizes third parties to provide services, the associated performance measures may include measures agency representatives track when monitoring the performance of the third parties.
</t>
        </r>
        <r>
          <rPr>
            <b/>
            <sz val="9"/>
            <color indexed="81"/>
            <rFont val="Tahoma"/>
            <family val="2"/>
          </rPr>
          <t xml:space="preserve">Please remember to include a semi-colon (;) between each performance measure number.
</t>
        </r>
        <r>
          <rPr>
            <sz val="9"/>
            <color indexed="81"/>
            <rFont val="Tahoma"/>
            <family val="2"/>
          </rPr>
          <t xml:space="preserve">
If a measure is associated with multiple deliverables, list it beside each of those deliverables.  If there are none associated with a deliverable, type “none”</t>
        </r>
      </text>
    </comment>
    <comment ref="B19" authorId="0" shapeId="0">
      <text>
        <r>
          <rPr>
            <sz val="9"/>
            <color indexed="81"/>
            <rFont val="Tahoma"/>
            <family val="2"/>
          </rPr>
          <t xml:space="preserve">Describe the customers receiving the deliverable.  The agency may describe the customers in whatever way the agency believes is easiest to explain the customers.  
</t>
        </r>
        <r>
          <rPr>
            <b/>
            <sz val="9"/>
            <color indexed="81"/>
            <rFont val="Tahoma"/>
            <family val="2"/>
          </rPr>
          <t>DO NOT FORGE</t>
        </r>
        <r>
          <rPr>
            <sz val="9"/>
            <color indexed="81"/>
            <rFont val="Tahoma"/>
            <family val="2"/>
          </rPr>
          <t xml:space="preserve">T
• In a later row, the agency is asked to identify the number of customers served so the agency may not want to be broad in describing the customer.
• If there are similar customers for different deliverables, please use the same description of those customers with each deliverable.  
</t>
        </r>
      </text>
    </comment>
    <comment ref="B21" authorId="0" shapeId="0">
      <text>
        <r>
          <rPr>
            <sz val="9"/>
            <color indexed="81"/>
            <rFont val="Tahoma"/>
            <family val="2"/>
          </rPr>
          <t xml:space="preserve">This row seeks information on the counties in which it provided the deliverable to customers during the last completed fiscal year.  
Please provide one of the following responses:
</t>
        </r>
        <r>
          <rPr>
            <b/>
            <sz val="9"/>
            <color indexed="81"/>
            <rFont val="Tahoma"/>
            <family val="2"/>
          </rPr>
          <t>If known</t>
        </r>
        <r>
          <rPr>
            <sz val="9"/>
            <color indexed="81"/>
            <rFont val="Tahoma"/>
            <family val="2"/>
          </rPr>
          <t xml:space="preserve"> -- Enter each county, using a semi-colon (;) between each; 
If all counties, enter “All.”   
</t>
        </r>
        <r>
          <rPr>
            <b/>
            <sz val="9"/>
            <color indexed="81"/>
            <rFont val="Tahoma"/>
            <family val="2"/>
          </rPr>
          <t>If unknown</t>
        </r>
        <r>
          <rPr>
            <sz val="9"/>
            <color indexed="81"/>
            <rFont val="Tahoma"/>
            <family val="2"/>
          </rPr>
          <t xml:space="preserve"> -- Enter “Unknown.”  
</t>
        </r>
      </text>
    </comment>
    <comment ref="B22" authorId="0" shapeId="0">
      <text>
        <r>
          <rPr>
            <sz val="9"/>
            <color indexed="81"/>
            <rFont val="Tahoma"/>
            <family val="2"/>
          </rPr>
          <t xml:space="preserve">This row seeks the total number of customers, as those customers were described above in the “Customer description” row, to whom the agency provided the deliverable in the last completed fiscal year.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or "Does not track"
</t>
        </r>
      </text>
    </comment>
    <comment ref="B23" authorId="0" shapeId="0">
      <text>
        <r>
          <rPr>
            <sz val="9"/>
            <color indexed="81"/>
            <rFont val="Tahoma"/>
            <family val="2"/>
          </rPr>
          <t xml:space="preserve">This row seeks the estimated percentage change, from 2017-18 to 2018-19, in customers the agency predicts it will serve.
Please provide one of the following responses:
</t>
        </r>
        <r>
          <rPr>
            <b/>
            <sz val="9"/>
            <color indexed="81"/>
            <rFont val="Tahoma"/>
            <family val="2"/>
          </rPr>
          <t>If able to estimate</t>
        </r>
        <r>
          <rPr>
            <sz val="9"/>
            <color indexed="81"/>
            <rFont val="Tahoma"/>
            <family val="2"/>
          </rPr>
          <t xml:space="preserve"> -- Enter the percentage
</t>
        </r>
        <r>
          <rPr>
            <b/>
            <sz val="9"/>
            <color indexed="81"/>
            <rFont val="Tahoma"/>
            <family val="2"/>
          </rPr>
          <t>If unable to estimate</t>
        </r>
        <r>
          <rPr>
            <sz val="9"/>
            <color indexed="81"/>
            <rFont val="Tahoma"/>
            <family val="2"/>
          </rPr>
          <t xml:space="preserve"> -- Enter “Unknown.”
</t>
        </r>
      </text>
    </comment>
    <comment ref="B24" authorId="0" shapeId="0">
      <text>
        <r>
          <rPr>
            <sz val="9"/>
            <color indexed="81"/>
            <rFont val="Tahoma"/>
            <family val="2"/>
          </rPr>
          <t xml:space="preserve">This row is requesting the maximum number of potential customers with a need for the deliverable that the agency is aware of as of the date it is submitting the PER.  If the agency has a figure, as of a different date, please note the different date in the “Agency comments” row.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t>
        </r>
      </text>
    </comment>
    <comment ref="B27" authorId="0" shapeId="0">
      <text>
        <r>
          <rPr>
            <sz val="9"/>
            <color indexed="81"/>
            <rFont val="Tahoma"/>
            <family val="2"/>
          </rPr>
          <t xml:space="preserve">Include how the agency would describe a single unit of the deliverable so readers have context for the number of units provided and amount charged to customers per unit, which is requested in the next rows.
</t>
        </r>
      </text>
    </comment>
    <comment ref="B28" authorId="0" shapeId="0">
      <text>
        <r>
          <rPr>
            <sz val="9"/>
            <color indexed="81"/>
            <rFont val="Tahoma"/>
            <family val="2"/>
          </rPr>
          <t xml:space="preserve">Rows 28 through 30 seek the number of units of the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known</t>
        </r>
        <r>
          <rPr>
            <sz val="9"/>
            <color indexed="81"/>
            <rFont val="Tahoma"/>
            <family val="2"/>
          </rPr>
          <t xml:space="preserve"> -- Enter the number; or
</t>
        </r>
        <r>
          <rPr>
            <b/>
            <sz val="9"/>
            <color indexed="81"/>
            <rFont val="Tahoma"/>
            <family val="2"/>
          </rPr>
          <t>If unknown</t>
        </r>
        <r>
          <rPr>
            <sz val="9"/>
            <color indexed="81"/>
            <rFont val="Tahoma"/>
            <family val="2"/>
          </rPr>
          <t xml:space="preserve"> -- Enter “Unknown” or "Does not track"
</t>
        </r>
      </text>
    </comment>
    <comment ref="B31" authorId="0" shapeId="0">
      <text>
        <r>
          <rPr>
            <sz val="9"/>
            <color indexed="81"/>
            <rFont val="Tahoma"/>
            <family val="2"/>
          </rPr>
          <t xml:space="preserve">Rows 31 through 36 seek to know if there was a law that prohibited the agency from charging the customer for the deliverable in each fiscal year 2017-18, 2016-17, and 2015-16.  
</t>
        </r>
        <r>
          <rPr>
            <b/>
            <sz val="9"/>
            <color indexed="81"/>
            <rFont val="Tahoma"/>
            <family val="2"/>
          </rPr>
          <t>NOTE:</t>
        </r>
        <r>
          <rPr>
            <sz val="9"/>
            <color indexed="81"/>
            <rFont val="Tahoma"/>
            <family val="2"/>
          </rPr>
          <t xml:space="preserve">  These rows do not seek to know whether or not the agency charged the customer, just whether there was a law prohibiting the agency from charging the customer.  
Please provide one of the following responses:
</t>
        </r>
        <r>
          <rPr>
            <b/>
            <sz val="9"/>
            <color indexed="81"/>
            <rFont val="Tahoma"/>
            <family val="2"/>
          </rPr>
          <t>If there was a law prohibiting the agency from charging a customer in the applicable year</t>
        </r>
        <r>
          <rPr>
            <sz val="9"/>
            <color indexed="81"/>
            <rFont val="Tahoma"/>
            <family val="2"/>
          </rPr>
          <t xml:space="preserve"> -- Select “Yes” and, in the row below it, enter the law number
</t>
        </r>
        <r>
          <rPr>
            <b/>
            <sz val="9"/>
            <color indexed="81"/>
            <rFont val="Tahoma"/>
            <family val="2"/>
          </rPr>
          <t>If there was no law prohibiting the agency from charging a customer (or the customer’s insurance, Medicare, Medicaid) in the applicable year</t>
        </r>
        <r>
          <rPr>
            <sz val="9"/>
            <color indexed="81"/>
            <rFont val="Tahoma"/>
            <family val="2"/>
          </rPr>
          <t xml:space="preserve"> -- Select “No” and, in the row below it, enter “No applicable law”
</t>
        </r>
        <r>
          <rPr>
            <b/>
            <sz val="9"/>
            <color indexed="81"/>
            <rFont val="Tahoma"/>
            <family val="2"/>
          </rPr>
          <t>If unknown</t>
        </r>
        <r>
          <rPr>
            <sz val="9"/>
            <color indexed="81"/>
            <rFont val="Tahoma"/>
            <family val="2"/>
          </rPr>
          <t xml:space="preserve"> -- Select “Unknown” and, in the row below it, enter “Unknown”
</t>
        </r>
      </text>
    </comment>
    <comment ref="B37" authorId="0" shapeId="0">
      <text>
        <r>
          <rPr>
            <sz val="9"/>
            <color indexed="81"/>
            <rFont val="Tahoma"/>
            <family val="2"/>
          </rPr>
          <t xml:space="preserve">Rows 37 through 39 seek the amount charged per deliverable, as a unit of the deliverable was described above in the “Description of a single deliverable unit” row, the agency provided in each fiscal year 2017-18, 2016-17, and 2015-16.
Please provide one of the following responses:
</t>
        </r>
        <r>
          <rPr>
            <b/>
            <sz val="9"/>
            <color indexed="81"/>
            <rFont val="Tahoma"/>
            <family val="2"/>
          </rPr>
          <t>If the agency charged the customer (or the customer’s insurance, Medicare, Medicaid) in the applicable year</t>
        </r>
        <r>
          <rPr>
            <sz val="9"/>
            <color indexed="81"/>
            <rFont val="Tahoma"/>
            <family val="2"/>
          </rPr>
          <t xml:space="preserve"> -- Enter the amount charged.  If the agency charges different amounts, include the different amounts, or enter the information in a range (e.g., $10.00 to $25.00); 
</t>
        </r>
        <r>
          <rPr>
            <b/>
            <sz val="9"/>
            <color indexed="81"/>
            <rFont val="Tahoma"/>
            <family val="2"/>
          </rPr>
          <t>If the agency did not charge the customer (or the customer’s insurance, Medicare, Medicaid) in the applicable year</t>
        </r>
        <r>
          <rPr>
            <sz val="9"/>
            <color indexed="81"/>
            <rFont val="Tahoma"/>
            <family val="2"/>
          </rPr>
          <t xml:space="preserve"> -- Enter “$0.00”</t>
        </r>
      </text>
    </comment>
    <comment ref="B42" authorId="0" shapeId="0">
      <text>
        <r>
          <rPr>
            <sz val="9"/>
            <color indexed="81"/>
            <rFont val="Tahoma"/>
            <family val="2"/>
          </rPr>
          <t xml:space="preserve">See the Program Evaluation Report Guidelines for tips on how to calculate the number of employee equivalents required.
</t>
        </r>
        <r>
          <rPr>
            <b/>
            <sz val="9"/>
            <color indexed="81"/>
            <rFont val="Tahoma"/>
            <family val="2"/>
          </rPr>
          <t>NOTE:</t>
        </r>
        <r>
          <rPr>
            <sz val="9"/>
            <color indexed="81"/>
            <rFont val="Tahoma"/>
            <family val="2"/>
          </rPr>
          <t xml:space="preserve">  This is not asking for the number of employees required to provide a single unit of the deliverables, but the number of employees working to provide the deliverable throughout the year (i.e., the number of 37.5 hour/week/year units needed to provide the deliverable).  While most utilize 37.5 hours per week, if the agency does not utilize 37.5 hours per week, please utilize the hours per week applicable to the agency and note this at the top of the chart.</t>
        </r>
      </text>
    </comment>
    <comment ref="A46" authorId="0" shapeId="0">
      <text>
        <r>
          <rPr>
            <sz val="9"/>
            <color indexed="81"/>
            <rFont val="Tahoma"/>
            <family val="2"/>
          </rPr>
          <t>The rows below will show $0.00 until the agency begins entering the expenditures for each deliverable in column E and beyond.  
Once the agency begins entering the expenditures for each deliverable, the rows below will total up all the expenditures for every deliverable.</t>
        </r>
        <r>
          <rPr>
            <b/>
            <sz val="9"/>
            <color indexed="81"/>
            <rFont val="Tahoma"/>
            <family val="2"/>
          </rPr>
          <t xml:space="preserve"> </t>
        </r>
        <r>
          <rPr>
            <sz val="9"/>
            <color indexed="81"/>
            <rFont val="Tahoma"/>
            <family val="2"/>
          </rPr>
          <t xml:space="preserve">
</t>
        </r>
      </text>
    </comment>
    <comment ref="B46" authorId="0" shapeId="0">
      <text>
        <r>
          <rPr>
            <sz val="9"/>
            <color indexed="81"/>
            <rFont val="Tahoma"/>
            <family val="2"/>
          </rPr>
          <t xml:space="preserve">Please include all expenditures including operational costs and employee salary/fringe costs.  Calculate this amount using whatever method agency representatives prefer.  A sample methodology is included in the Program Evaluation Report Guidelines.  Also, included in the guidelines are tips on how to check if the agency included all expenditures.  
If the deliverable is to provide grants, include the operational and employee salary/fringe costs of administering the grants PLUS the amount of money actually distributed by the agency for the grants. </t>
        </r>
      </text>
    </comment>
    <comment ref="A50" authorId="0" shapeId="0">
      <text>
        <r>
          <rPr>
            <sz val="9"/>
            <color indexed="81"/>
            <rFont val="Tahoma"/>
            <family val="2"/>
          </rPr>
          <t>The amounts below should automatically appear and be the same as the amount the agency entered in the Finance Overview Chart beside, “How much did the agency actually spend?”
If the agency sent the deliverable chart to each division or organizational unit to complete, the division leader can enter the total amount their division spent in each applicable year below and compare those values to the values above (under "Spent on all deliverables") ensure all of the deliverables they enter add up to the total amount the division spent in each applicable year.</t>
        </r>
      </text>
    </comment>
    <comment ref="B50" authorId="0" shapeId="0">
      <text>
        <r>
          <rPr>
            <b/>
            <sz val="9"/>
            <color indexed="81"/>
            <rFont val="Tahoma"/>
            <family val="2"/>
          </rPr>
          <t>One of the following should automatically appear in these cells</t>
        </r>
        <r>
          <rPr>
            <sz val="9"/>
            <color indexed="81"/>
            <rFont val="Tahoma"/>
            <family val="2"/>
          </rPr>
          <t>:
(1) Percentage, or
(2) Agency does not track the total expenditures for this deliverable
The second option appears when (a) spreadsheet is incomplete; (b) agency does not enter an amount for the total deliverable expenditures; or (c) there is no amount for total agency spending.
The value in these cells are calculated from a formula that utilizes the values in the “Total deliverable expenditure each year” (rows 47 through 49) and “Total agency spending” (rows 51 through 53, Column A) cells.  Note:  In the template provided to the agency, the amounts in the “Total agency spending” cells should automatically appear and be the same as the amount the agency entered in the Finance Overview Chart beside, “How much did the agency actually spend?”
If there is not a number value in both of those cells for a particular year, the corresponding “Total deliverable expenditures as a percentage of total agency expenditures” cell will read “Agency does not track the total expense of providing the deliverable.”</t>
        </r>
      </text>
    </comment>
    <comment ref="B54" authorId="0" shapeId="0">
      <text>
        <r>
          <rPr>
            <b/>
            <sz val="9"/>
            <color indexed="81"/>
            <rFont val="Tahoma"/>
            <family val="2"/>
          </rPr>
          <t>One of the following should automatically appear in these cells:</t>
        </r>
        <r>
          <rPr>
            <sz val="9"/>
            <color indexed="81"/>
            <rFont val="Tahoma"/>
            <family val="2"/>
          </rPr>
          <t xml:space="preserve">
(1) Dollar amount, or
(2) There were no units provided, no cost, or the agency does not track the number of units provided and/or total cost.
The value in these cells are calculated from a formula that utilizes the values in the “Total deliverable expenditures each year” (rows 47 through 49) and “Number of units provided” (rows 28 through 30) cells.  
If the agency does not enter a number value in both of those cells for a particular year, the corresponding “Expense to agency per unit of the deliverable” cell will read “There were no units provided, no cost, or the agency does not track the number of units provided and/or total cost.”
</t>
        </r>
      </text>
    </comment>
    <comment ref="B60" authorId="0" shapeId="0">
      <text>
        <r>
          <rPr>
            <sz val="9"/>
            <color indexed="81"/>
            <rFont val="Tahoma"/>
            <family val="2"/>
          </rPr>
          <t xml:space="preserve">Please provide one of the following responses:
</t>
        </r>
        <r>
          <rPr>
            <b/>
            <sz val="9"/>
            <color indexed="81"/>
            <rFont val="Tahoma"/>
            <family val="2"/>
          </rPr>
          <t>If the agency charges customers (including their health insurance, Medicare, Medicaid)</t>
        </r>
        <r>
          <rPr>
            <sz val="9"/>
            <color indexed="81"/>
            <rFont val="Tahoma"/>
            <family val="2"/>
          </rPr>
          <t xml:space="preserve"> -- Enter the total generated from charging customers; or
</t>
        </r>
        <r>
          <rPr>
            <b/>
            <sz val="9"/>
            <color indexed="81"/>
            <rFont val="Tahoma"/>
            <family val="2"/>
          </rPr>
          <t>If the agency does not charge customers</t>
        </r>
        <r>
          <rPr>
            <sz val="9"/>
            <color indexed="81"/>
            <rFont val="Tahoma"/>
            <family val="2"/>
          </rPr>
          <t xml:space="preserve"> -- Enter “0.00.”
Customers include individual, family, private business, non-profit, state agency, etc.  If customer gets something in return for money customer provides agency, include that money here, EVEN IF the agency does not get to retain any of the money.
</t>
        </r>
        <r>
          <rPr>
            <b/>
            <sz val="9"/>
            <color indexed="81"/>
            <rFont val="Tahoma"/>
            <family val="2"/>
          </rPr>
          <t>When considering whether the agency charges the customer for the deliverable, think</t>
        </r>
        <r>
          <rPr>
            <sz val="9"/>
            <color indexed="81"/>
            <rFont val="Tahoma"/>
            <family val="2"/>
          </rPr>
          <t xml:space="preserve"> -- Does the customer get something in return for the money the customer is providing the agency?
</t>
        </r>
        <r>
          <rPr>
            <b/>
            <sz val="9"/>
            <color indexed="81"/>
            <rFont val="Tahoma"/>
            <family val="2"/>
          </rPr>
          <t>It does not matter if the agency was able to retain this amount or whether this amount went back to the general fund</t>
        </r>
        <r>
          <rPr>
            <sz val="9"/>
            <color indexed="81"/>
            <rFont val="Tahoma"/>
            <family val="2"/>
          </rPr>
          <t xml:space="preserve">.  The Committee is solely asking for the total amount generated so it can be compared with the total costs. 
</t>
        </r>
        <r>
          <rPr>
            <u/>
            <sz val="9"/>
            <color indexed="81"/>
            <rFont val="Tahoma"/>
            <family val="2"/>
          </rPr>
          <t>Example – Fees the Department of Labor, Licensing, and Regulation (LLR) charges individuals in a particular occupation</t>
        </r>
        <r>
          <rPr>
            <sz val="9"/>
            <color indexed="81"/>
            <rFont val="Tahoma"/>
            <family val="2"/>
          </rPr>
          <t xml:space="preserve">
LLR is charging the individual with the license a fee to maintain the license, so the fees collected are from charging customers.
</t>
        </r>
        <r>
          <rPr>
            <u/>
            <sz val="9"/>
            <color indexed="81"/>
            <rFont val="Tahoma"/>
            <family val="2"/>
          </rPr>
          <t>Example – The Department of Revenue (DOR) collecting taxes</t>
        </r>
        <r>
          <rPr>
            <sz val="9"/>
            <color indexed="81"/>
            <rFont val="Tahoma"/>
            <family val="2"/>
          </rPr>
          <t xml:space="preserve">
-- DOR is not generating revenue from charging customers because the customer is the state, on whose behalf DOR is collecting the taxes.
-- DOR is generating money because they are collecting it.  The money is from citizens, so it is not a state source.  Therefore, the taxes they collect is money generated from a non-state source (see next rows)
</t>
        </r>
        <r>
          <rPr>
            <u/>
            <sz val="9"/>
            <color indexed="81"/>
            <rFont val="Tahoma"/>
            <family val="2"/>
          </rPr>
          <t>Example – Revenue and Fiscal Affairs Office charges other state agencies for research services</t>
        </r>
        <r>
          <rPr>
            <sz val="9"/>
            <color indexed="81"/>
            <rFont val="Tahoma"/>
            <family val="2"/>
          </rPr>
          <t xml:space="preserve">
--The state agencies are the customers, so this revenue would be recorded in rows 60-62.
</t>
        </r>
      </text>
    </comment>
    <comment ref="B63" authorId="0" shapeId="0">
      <text>
        <r>
          <rPr>
            <sz val="9"/>
            <color indexed="81"/>
            <rFont val="Tahoma"/>
            <family val="2"/>
          </rPr>
          <t xml:space="preserve">Total dollar amount collected from non-state sources as a result of providing the deliverable include, but are not limited to, (1) federal and/or private grants the agency received specifically received to provide the deliverable, and (2) grant received to achieve something broad, which the agency uses to fund several deliverables.
Please provide one of the following responses:
</t>
        </r>
        <r>
          <rPr>
            <b/>
            <sz val="9"/>
            <color indexed="81"/>
            <rFont val="Tahoma"/>
            <family val="2"/>
          </rPr>
          <t>If the agency collected/received any funds from non-state sources as a result of providing the deliverable</t>
        </r>
        <r>
          <rPr>
            <sz val="9"/>
            <color indexed="81"/>
            <rFont val="Tahoma"/>
            <family val="2"/>
          </rPr>
          <t xml:space="preserve"> -- Enter the total amount generated
Note:  If the agency receives a grant to achieve something broad which it uses to fund several different deliverables, determine the amount used for each deliverable and include those amounts in this row of each applicable deliverable.
</t>
        </r>
        <r>
          <rPr>
            <b/>
            <sz val="9"/>
            <color indexed="81"/>
            <rFont val="Tahoma"/>
            <family val="2"/>
          </rPr>
          <t>If the agency did not</t>
        </r>
        <r>
          <rPr>
            <sz val="9"/>
            <color indexed="81"/>
            <rFont val="Tahoma"/>
            <family val="2"/>
          </rPr>
          <t xml:space="preserve"> -- Enter “0.00”
</t>
        </r>
      </text>
    </comment>
    <comment ref="B66" authorId="0" shapeId="0">
      <text>
        <r>
          <rPr>
            <sz val="9"/>
            <color indexed="81"/>
            <rFont val="Tahoma"/>
            <family val="2"/>
          </rPr>
          <t xml:space="preserve">The amount should automatically appear as each cell has a formula which adds together the amounts the agency entered in the rows above for (1) total amount generated from charging customers, and (2) total amount generated from non-state sources (e.g., federal and other grants awarded to agency to provide the deliverable). </t>
        </r>
      </text>
    </comment>
    <comment ref="B71" authorId="0" shapeId="0">
      <text>
        <r>
          <rPr>
            <sz val="9"/>
            <color indexed="81"/>
            <rFont val="Tahoma"/>
            <family val="2"/>
          </rPr>
          <t>Enter comments to explain information provided, if the agency believes any are necessary or the agency desires to provide any additional comments.</t>
        </r>
      </text>
    </comment>
  </commentList>
</comments>
</file>

<file path=xl/comments4.xml><?xml version="1.0" encoding="utf-8"?>
<comments xmlns="http://schemas.openxmlformats.org/spreadsheetml/2006/main">
  <authors>
    <author>Author</author>
  </authors>
  <commentList>
    <comment ref="A7" authorId="0" shapeId="0">
      <text>
        <r>
          <rPr>
            <sz val="9"/>
            <color indexed="81"/>
            <rFont val="Tahoma"/>
            <family val="2"/>
          </rPr>
          <t xml:space="preserve">
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A8" authorId="0" shapeId="0">
      <text>
        <r>
          <rPr>
            <sz val="9"/>
            <color indexed="81"/>
            <rFont val="Tahoma"/>
            <family val="2"/>
          </rPr>
          <t xml:space="preserve">
Including details in the description may help readers fully understand what the agency is measuring.  
For example, instead of just entering “ABC scores,” the agency may wish to provide additional details so it reads, “ABC scores – Number of participants in remedial ABC class whose scores on the ABC exam increase by 20% after successful completion of the remedial ABC class.”</t>
        </r>
      </text>
    </comment>
    <comment ref="A14" authorId="0" shapeId="0">
      <text>
        <r>
          <rPr>
            <sz val="9"/>
            <color indexed="81"/>
            <rFont val="Tahoma"/>
            <family val="2"/>
          </rPr>
          <t xml:space="preserve">
Skip these rows.  The information will auto-fill after the agency enters responses in the rows below 28.</t>
        </r>
      </text>
    </comment>
    <comment ref="A36" authorId="0" shapeId="0">
      <text>
        <r>
          <rPr>
            <sz val="9"/>
            <color indexed="81"/>
            <rFont val="Tahoma"/>
            <family val="2"/>
          </rPr>
          <t xml:space="preserve">
Skip these rows.  The information will auto-fill after the agency enters responses in the rows below 28.</t>
        </r>
      </text>
    </comment>
    <comment ref="A48"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
</t>
        </r>
      </text>
    </comment>
    <comment ref="A49"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t>
        </r>
      </text>
    </comment>
    <comment ref="A68" authorId="0" shapeId="0">
      <text>
        <r>
          <rPr>
            <sz val="9"/>
            <color indexed="81"/>
            <rFont val="Tahoma"/>
            <family val="2"/>
          </rPr>
          <t xml:space="preserve">
Enter comments to explain information provided, if the agency believes any are necessary or the agency desires to provide any additional comments.  Potential comments which may be helpful include those which may help further explain the performance measure or the target or actual results for one or more years.</t>
        </r>
      </text>
    </comment>
  </commentList>
</comments>
</file>

<file path=xl/sharedStrings.xml><?xml version="1.0" encoding="utf-8"?>
<sst xmlns="http://schemas.openxmlformats.org/spreadsheetml/2006/main" count="829" uniqueCount="219">
  <si>
    <t>Item #</t>
  </si>
  <si>
    <t>Yes</t>
  </si>
  <si>
    <t>No</t>
  </si>
  <si>
    <t>2016-17</t>
  </si>
  <si>
    <t>2017-18</t>
  </si>
  <si>
    <t>None</t>
  </si>
  <si>
    <t>DNE</t>
  </si>
  <si>
    <t>Other</t>
  </si>
  <si>
    <t>2015-16</t>
  </si>
  <si>
    <t xml:space="preserve">What is specific outcome sought in law OR, if not in law, specific outcome agency seeks by providing the deliverable? </t>
  </si>
  <si>
    <t>Amount generated from providing deliverable</t>
  </si>
  <si>
    <t>Exit interviews or surveys performed?</t>
  </si>
  <si>
    <t>Purpose of organizational unit</t>
  </si>
  <si>
    <t>Name of organizational unit</t>
  </si>
  <si>
    <t>Responsible organizational unit (primary)</t>
  </si>
  <si>
    <t>Deliverable description</t>
  </si>
  <si>
    <t>Associated laws</t>
  </si>
  <si>
    <t>Customer description</t>
  </si>
  <si>
    <t>Time applicable</t>
  </si>
  <si>
    <t>Amount charged to customer per deliverable unit</t>
  </si>
  <si>
    <t>Agency Wide</t>
  </si>
  <si>
    <t>Description</t>
  </si>
  <si>
    <t>State fiscal year (July-June)</t>
  </si>
  <si>
    <t>Number of individuals whose score on the ABC exam increased by 20 points or more after taking the ABC exam prep course</t>
  </si>
  <si>
    <t>The agency began utilizing exit interviews in 2016-17.</t>
  </si>
  <si>
    <t>3; 5; 6</t>
  </si>
  <si>
    <t>Tourism Sales &amp; Marketing</t>
  </si>
  <si>
    <t xml:space="preserve">If yes, provide law </t>
  </si>
  <si>
    <t xml:space="preserve">Does the agency evaluate customer satisfaction? </t>
  </si>
  <si>
    <t>Does the agency conduct employee engagement, climate, or similar surveys on a regular basis?</t>
  </si>
  <si>
    <t>Number of units provided</t>
  </si>
  <si>
    <t>Performance Measure</t>
  </si>
  <si>
    <t>Anonymous employee feedback allowed?</t>
  </si>
  <si>
    <t>Employee satisfaction tracked?</t>
  </si>
  <si>
    <t>How much was the agency appropriated and authorized to spend by the end of the fiscal year?</t>
  </si>
  <si>
    <t>How much did the agency actually spend?</t>
  </si>
  <si>
    <t>How much did the agency not spend?</t>
  </si>
  <si>
    <t>2018-19</t>
  </si>
  <si>
    <t>Results Sought</t>
  </si>
  <si>
    <t>Customer Details</t>
  </si>
  <si>
    <t>Counties served in last completed fiscal year (Please list every applicable county, separating each with a semi-colon (;).  If every county in the state is served, type All)</t>
  </si>
  <si>
    <t>Costs</t>
  </si>
  <si>
    <t>How much cash did the agency have at the end of the fiscal year that it was not authorized to spend?</t>
  </si>
  <si>
    <t>Does law prohibit charging the customer for the deliverable?</t>
  </si>
  <si>
    <t>Maximum number of potential customers, if unlimited resources available to the agency</t>
  </si>
  <si>
    <t>Target</t>
  </si>
  <si>
    <t>Actual</t>
  </si>
  <si>
    <t>Federal Fiscal Year (Oct. - Sept.)</t>
  </si>
  <si>
    <t>State Fiscal Year (July - June)</t>
  </si>
  <si>
    <t>Don't Know</t>
  </si>
  <si>
    <t>Calendar Year (Jan. - Dec.)</t>
  </si>
  <si>
    <t>Performance Measures</t>
  </si>
  <si>
    <t>Org. Units</t>
  </si>
  <si>
    <t>Deliverables</t>
  </si>
  <si>
    <t>Every three years</t>
  </si>
  <si>
    <t>Lexington; Richland</t>
  </si>
  <si>
    <t>Abbeville; Richland</t>
  </si>
  <si>
    <t>State Parks Admissions Revenue</t>
  </si>
  <si>
    <t>Number of sea turtle nests</t>
  </si>
  <si>
    <t>State Parks Operational Performance Measures were negatively impacted by significant natural disasters that resulted in temporary park closures in FY 15, 16 and 17.</t>
  </si>
  <si>
    <t>Statewide hotel occupancy rate</t>
  </si>
  <si>
    <t>State Park Service</t>
  </si>
  <si>
    <t>Film Commission</t>
  </si>
  <si>
    <t>Turnover rate</t>
  </si>
  <si>
    <t>Agency</t>
  </si>
  <si>
    <t>Accurate as of</t>
  </si>
  <si>
    <t>Deliverable</t>
  </si>
  <si>
    <t>Units Provided and Amounts Charged to Customers</t>
  </si>
  <si>
    <t>If yes, when was last one and who conducted it?</t>
  </si>
  <si>
    <t>2016 by Climate Survey Consulting, Inc.</t>
  </si>
  <si>
    <t>Agency Comments</t>
  </si>
  <si>
    <t>Office of Recreation, Grants, and Policy</t>
  </si>
  <si>
    <t>Administer motion picture incentive program</t>
  </si>
  <si>
    <t>Beach renourishment grant applicants</t>
  </si>
  <si>
    <t>100 beach communities</t>
  </si>
  <si>
    <t>2; 3; 4</t>
  </si>
  <si>
    <t>Beach renourishment grant</t>
  </si>
  <si>
    <r>
      <rPr>
        <b/>
        <sz val="10"/>
        <rFont val="Calibri Light"/>
        <family val="2"/>
        <scheme val="major"/>
      </rPr>
      <t>Allocate funding to local governments and state agencies for beach renourishment activities</t>
    </r>
    <r>
      <rPr>
        <sz val="10"/>
        <rFont val="Calibri Light"/>
        <family val="2"/>
        <scheme val="major"/>
      </rPr>
      <t xml:space="preserve"> - (1) Review applications; and (2) determine how projects will be prioritized</t>
    </r>
  </si>
  <si>
    <t>Agency Comments (Optional)</t>
  </si>
  <si>
    <t>Film companies</t>
  </si>
  <si>
    <t>Increase dollars spent in the state and statewide presence across the country and world</t>
  </si>
  <si>
    <t>Number of employees (all types) in the unit</t>
  </si>
  <si>
    <t>Leave the unit during fiscal year</t>
  </si>
  <si>
    <t>End of fiscal year</t>
  </si>
  <si>
    <t>Start of fiscal year</t>
  </si>
  <si>
    <t xml:space="preserve">Number of employees, EXCEPT temporary, in the unit </t>
  </si>
  <si>
    <t>Film projects in S.C.</t>
  </si>
  <si>
    <t>Sell retail goods at state park gift and souvenir shops</t>
  </si>
  <si>
    <t>Generate revenue to help offset operational costs of parks</t>
  </si>
  <si>
    <t>State park visitors</t>
  </si>
  <si>
    <t>$1.50 to $75.00</t>
  </si>
  <si>
    <t>Total agency spending</t>
  </si>
  <si>
    <t>Spent on all deliverables</t>
  </si>
  <si>
    <t>S.C. businesses and tourist attractions</t>
  </si>
  <si>
    <t>Results Summary</t>
  </si>
  <si>
    <t>Result details for year ending… (Note: DNE means "did not exist")</t>
  </si>
  <si>
    <t>Number of customers served in last completed FY</t>
  </si>
  <si>
    <t>Percentage change in customers served predicted for current FY</t>
  </si>
  <si>
    <t xml:space="preserve">Description of a single deliverable unit </t>
  </si>
  <si>
    <t>Total employee equivalents required (37.5 hour per week units)</t>
  </si>
  <si>
    <t xml:space="preserve">Associated performance measure item numbers from the Performance Measures Chart, if any </t>
  </si>
  <si>
    <t>Item number</t>
  </si>
  <si>
    <t>If yes, what is the frequency?</t>
  </si>
  <si>
    <t>Additional comments from agency (optional)</t>
  </si>
  <si>
    <t>Total deliverable expenditures as a percentage of total agency expenditures</t>
  </si>
  <si>
    <t>Is the goal to meet, exceed, or obtain a lower value than the target?</t>
  </si>
  <si>
    <t>Jurisdiction</t>
  </si>
  <si>
    <t>Type</t>
  </si>
  <si>
    <r>
      <t>Total deliverable expenditures each year (operational</t>
    </r>
    <r>
      <rPr>
        <b/>
        <i/>
        <sz val="10"/>
        <rFont val="Calibri Light"/>
        <family val="2"/>
        <scheme val="major"/>
      </rPr>
      <t xml:space="preserve"> </t>
    </r>
    <r>
      <rPr>
        <sz val="10"/>
        <rFont val="Calibri Light"/>
        <family val="2"/>
        <scheme val="major"/>
      </rPr>
      <t>and employee salary/fringe)</t>
    </r>
  </si>
  <si>
    <t>Counties served in last completed fiscal year</t>
  </si>
  <si>
    <t>Meet</t>
  </si>
  <si>
    <t>Meet or obtain lower value</t>
  </si>
  <si>
    <t>Meet or exceed</t>
  </si>
  <si>
    <t>Did the agency achieve its goal</t>
  </si>
  <si>
    <t>Changes in target</t>
  </si>
  <si>
    <t>Obtain lower value</t>
  </si>
  <si>
    <t>Exceed</t>
  </si>
  <si>
    <r>
      <t xml:space="preserve">Below are laws (i.e., constitution, statutes, proviso, and regulations) the agency should include, at a minimum, in the Associated Laws row of the Deliverables chart.  
</t>
    </r>
    <r>
      <rPr>
        <b/>
        <sz val="11"/>
        <color theme="1"/>
        <rFont val="Calibri Light"/>
        <family val="2"/>
        <scheme val="major"/>
      </rPr>
      <t>Some laws include one or more individual deliverables.  
Other laws include one or more of the following which relates to a deliverable:
(a) to whom the deliverable is to be provided; 
(b) with whom the agency is to work to provide the deliverable; 
(c) manner in which the deliverable is to be provided; or
(d) other activities that are related to, or part of, providing the deliverable.</t>
    </r>
    <r>
      <rPr>
        <sz val="11"/>
        <color theme="1"/>
        <rFont val="Calibri Light"/>
        <family val="2"/>
        <scheme val="major"/>
      </rPr>
      <t xml:space="preserve">  
Since these are part of providing the deliverable, they should be listed with the applicable deliverable.
The list below includes (1) state and federal laws the agency indicated contained deliverables in its Accountability Report; and (2) other state laws Committee staff identified as containing, or relating to, one or more agency deliverables.  If there are additional laws which contain, or relate to, agency deliverables, please also include those in the Associated Laws row of the Deliverables chart. </t>
    </r>
  </si>
  <si>
    <t>Department of Examples</t>
  </si>
  <si>
    <t>Instructions</t>
  </si>
  <si>
    <t>Laws</t>
  </si>
  <si>
    <t>Has the agency ever conducted an employee engagement, climate, or similar survey?</t>
  </si>
  <si>
    <t xml:space="preserve">The Tourism, Sales, and Marketing division is responsible for implementing agency policy and programs related to the development of S.C.'s domestic and international tourism marketing, sales and grant programs.
</t>
  </si>
  <si>
    <t xml:space="preserve">State Park Service division manages all aspects of the 47 operational parks and eight historic properties under the S.C. Department of Parks, Recreation, and Tourism. </t>
  </si>
  <si>
    <t>In 2016-17, 50 of the division's employees left to go work in the newly formed agency division, Office of Recreation, Grants, and Policy.</t>
  </si>
  <si>
    <t>The Film Commission is responsible for recruiting film and television projects  and supporting the development of the state's film industry through grant programs and educational workshops.</t>
  </si>
  <si>
    <t>Percent of Radio Room calls answered within three minutes</t>
  </si>
  <si>
    <t>Number of S.C. residents hired to work on films produced in S.C.</t>
  </si>
  <si>
    <t>Occupancy rate is the ratio of rented or used space to the total amount of available space.  To illustrate an occupancy rate, if a 200-room hotel has guests in 150 rooms it has a 75% occupancy rate.</t>
  </si>
  <si>
    <t>DO NOT DELETE THIS ROW</t>
  </si>
  <si>
    <t>Section 2-3-500; Section 7-5-30; Section 7-5-40; Section 7-5-50</t>
  </si>
  <si>
    <t>State Constitution Article 1, Section 5; Section 12-62-40; Section 12-62-50; Section 12-62-60; Section 12-62-70</t>
  </si>
  <si>
    <t>Proviso 118.14(B) (2017-18); Proviso 118.15 (2017-18)</t>
  </si>
  <si>
    <t>Section 1-1-40; Regulation 3-33</t>
  </si>
  <si>
    <r>
      <rPr>
        <b/>
        <sz val="10"/>
        <rFont val="Calibri Light"/>
        <family val="2"/>
        <scheme val="major"/>
      </rPr>
      <t>International travel to S.C.,</t>
    </r>
    <r>
      <rPr>
        <sz val="10"/>
        <rFont val="Calibri Light"/>
        <family val="2"/>
        <scheme val="major"/>
      </rPr>
      <t xml:space="preserve"> </t>
    </r>
    <r>
      <rPr>
        <b/>
        <sz val="10"/>
        <rFont val="Calibri Light"/>
        <family val="2"/>
        <scheme val="major"/>
      </rPr>
      <t>develop advertising to promote</t>
    </r>
    <r>
      <rPr>
        <sz val="10"/>
        <rFont val="Calibri Light"/>
        <family val="2"/>
        <scheme val="major"/>
      </rPr>
      <t xml:space="preserve"> - (1) Create advertising messages, images, etc. in-house, and through contracted vendors; (2) enter media buy and other agreements to distribute advertising messages through radio, television, printed publications, billboards, etc.; and (3) publish printed advertising materials.
</t>
    </r>
  </si>
  <si>
    <t>It is the intent of the General Assembly to preserve public safety, reduce crime, and use correctional resources most effectively. Currently, the South Carolina correctional system incarcerates people whose time in prison does not result in improved behavior and who often return to South Carolina communities and commit new crimes, or are returned to prison for violations of supervision requirements. It is, therefore, the purpose of this act to reduce recidivism, provide fair and effective sentencing options, employ evidence-based practices for smarter use of correctional funding, and improve public safety.  (Section 7-5-30, 2010 Act No. 273)</t>
  </si>
  <si>
    <t xml:space="preserve">Abbeville; Aiken; Allendale; Anderson; Bamberg; Barnwell; Beaufort; Berkeley; Calhoun; Charleston; Cherokee; Chester; Chesterfield; Clarendon; Colleton; Darlington; Dillon; Dorchester; Edgefield; Fairfield; Florence; Georgetown; Greenville; Greenwood; Hampton; Horry; Jasper; Kershaw; Lancaster; Laurens; Lee; Lexington; Marion; Marlboro; McCormick; Newberry; Oconee; Orangeburg; Pickens
</t>
  </si>
  <si>
    <t>Number of advertising pieces published (e.g., online, print, etc.)</t>
  </si>
  <si>
    <t>Unknown</t>
  </si>
  <si>
    <t>Section 23-5-10</t>
  </si>
  <si>
    <t>No applicable law</t>
  </si>
  <si>
    <t xml:space="preserve">Agency expenditures per unit of the deliverable </t>
  </si>
  <si>
    <t>Total collected from non-state sources as a result of providing the deliverable (federal and other grants awarded to agency to provide deliverable)</t>
  </si>
  <si>
    <t>Total collected from charging customers</t>
  </si>
  <si>
    <t xml:space="preserve">Total collected from charging customers and non-state sources </t>
  </si>
  <si>
    <t>The agency does not know the number of units provided in 2016-17 because these electronic files were irreparably damaged by a computer virus.</t>
  </si>
  <si>
    <t>Prevent erosion of S.C. beaches</t>
  </si>
  <si>
    <t>Charleston; Greenville; Horry</t>
  </si>
  <si>
    <t>While this deliverable does not directly generate revenue, it does positively impact the state's economy.  The agency has an economic impact report showing this impact which it can provide if the Committee desires.</t>
  </si>
  <si>
    <t>All state park visitors - Approximately 1 million</t>
  </si>
  <si>
    <t>Retail goods from state park gift and souvenir shops</t>
  </si>
  <si>
    <t>Does state or federal law specifically require this deliverable?</t>
  </si>
  <si>
    <t>Did the agency achieve its goal?</t>
  </si>
  <si>
    <t xml:space="preserve">Does the legislature state intent, findings, or purpose? </t>
  </si>
  <si>
    <t>Department of Alcohol and Other Drug Abuse Services</t>
  </si>
  <si>
    <t>Section 24-13-1920</t>
  </si>
  <si>
    <t>State</t>
  </si>
  <si>
    <t>Statute</t>
  </si>
  <si>
    <t>Section 24-13-1930</t>
  </si>
  <si>
    <t>Section 24-13-1940</t>
  </si>
  <si>
    <t>Section 24-13-1950</t>
  </si>
  <si>
    <t>Section 44-49-20</t>
  </si>
  <si>
    <t>Section 44-49-40</t>
  </si>
  <si>
    <t>Section 44-49-50</t>
  </si>
  <si>
    <t>Section 44-49-60</t>
  </si>
  <si>
    <t>Section 44-49-70</t>
  </si>
  <si>
    <t>Section 44-49-80</t>
  </si>
  <si>
    <t>Section 44-52-110</t>
  </si>
  <si>
    <t>Section 44-52-120</t>
  </si>
  <si>
    <t>Section 44-52-130</t>
  </si>
  <si>
    <t>Section 44-52-140</t>
  </si>
  <si>
    <t>Section 44-52-150</t>
  </si>
  <si>
    <t>Section 44-52-160</t>
  </si>
  <si>
    <t>Section 44-52-165</t>
  </si>
  <si>
    <t>Section 44-52-20</t>
  </si>
  <si>
    <t>Section 44-52-200</t>
  </si>
  <si>
    <t>Section 44-52-210</t>
  </si>
  <si>
    <t>Section 44-52-30</t>
  </si>
  <si>
    <t>Section 44-52-40</t>
  </si>
  <si>
    <t>Section 44-52-5</t>
  </si>
  <si>
    <t>Section 44-52-50</t>
  </si>
  <si>
    <t>Section 44-52-60</t>
  </si>
  <si>
    <t>Section 44-52-70</t>
  </si>
  <si>
    <t>Section 44-52-80</t>
  </si>
  <si>
    <t>Section 44-52-90</t>
  </si>
  <si>
    <t xml:space="preserve">Section 56-5-2930 </t>
  </si>
  <si>
    <t>Section 56-5-2933</t>
  </si>
  <si>
    <t xml:space="preserve">Section 56-5-2933 </t>
  </si>
  <si>
    <t xml:space="preserve">Section 56-5-2951 </t>
  </si>
  <si>
    <t>Section 61-12-20</t>
  </si>
  <si>
    <t>Section 61-12-30</t>
  </si>
  <si>
    <t>Section 61-12-40</t>
  </si>
  <si>
    <t>Section 61-12-50</t>
  </si>
  <si>
    <t>Section 61-12-60</t>
  </si>
  <si>
    <t>Section 61-12-70</t>
  </si>
  <si>
    <t>Section 1-30-10.</t>
  </si>
  <si>
    <t>Section 16-25-320</t>
  </si>
  <si>
    <t>Section 43-35-560.</t>
  </si>
  <si>
    <t>Section 44-107-80.</t>
  </si>
  <si>
    <t xml:space="preserve">Section 44-49-10 </t>
  </si>
  <si>
    <t>Section 56-1-2110 (G)</t>
  </si>
  <si>
    <t>Section 56-5-2941</t>
  </si>
  <si>
    <t>Section 56-5-2990.</t>
  </si>
  <si>
    <t>Section 59-150-230 (i).</t>
  </si>
  <si>
    <t>Proviso 117.142.</t>
  </si>
  <si>
    <t>FY 2018-19 Proviso</t>
  </si>
  <si>
    <t>Proviso 37.1.</t>
  </si>
  <si>
    <t>Proviso 37.2.</t>
  </si>
  <si>
    <t>Proviso 37.3.</t>
  </si>
  <si>
    <t>Proviso 37.4.</t>
  </si>
  <si>
    <t>Section 16-17-500.</t>
  </si>
  <si>
    <t>Section 17-22-510.</t>
  </si>
  <si>
    <t>Section 44-52-10</t>
  </si>
  <si>
    <t>Section 56-1-400</t>
  </si>
  <si>
    <t xml:space="preserve">Section 61-12-10 </t>
  </si>
  <si>
    <t>US Public Law 102-321</t>
  </si>
  <si>
    <t>Federal</t>
  </si>
  <si>
    <t>US Public Law 91-616 of 1970.</t>
  </si>
  <si>
    <t>US Public Law 92-255 of 1972.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</si>
</sst>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2" formatCode="_(&quot;$&quot;* #,##0_);_(&quot;$&quot;* \(#,##0\);_(&quot;$&quot;* &quot;-&quot;_);_(@_)"/>
    <numFmt numFmtId="44" formatCode="_(&quot;$&quot;* #,##0.00_);_(&quot;$&quot;* \(#,##0.00\);_(&quot;$&quot;* &quot;-&quot;??_);_(@_)"/>
    <numFmt numFmtId="164" formatCode="&quot;$&quot;#,##0"/>
    <numFmt numFmtId="165" formatCode="&quot;$&quot;#,##0.00"/>
    <numFmt numFmtId="166" formatCode="0.0%"/>
    <numFmt numFmtId="167" formatCode="[$-409]mmmm\ d\,\ yyyy;@"/>
  </numFmts>
  <fonts count="18" x14ac:knownFonts="1">
    <font>
      <sz val="10"/>
      <color theme="1"/>
      <name val="Arial"/>
      <family val="2"/>
    </font>
    <font>
      <sz val="10"/>
      <color theme="1"/>
      <name val="Calibri Light"/>
      <family val="2"/>
      <scheme val="major"/>
    </font>
    <font>
      <b/>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u/>
      <sz val="10"/>
      <color theme="1"/>
      <name val="Calibri Light"/>
      <family val="2"/>
      <scheme val="major"/>
    </font>
    <font>
      <b/>
      <sz val="11"/>
      <color theme="1"/>
      <name val="Calibri Light"/>
      <family val="2"/>
      <scheme val="major"/>
    </font>
    <font>
      <sz val="11"/>
      <color theme="1"/>
      <name val="Calibri Light"/>
      <family val="2"/>
      <scheme val="major"/>
    </font>
    <font>
      <b/>
      <sz val="12"/>
      <name val="Calibri Light"/>
      <family val="2"/>
      <scheme val="major"/>
    </font>
    <font>
      <u/>
      <sz val="10"/>
      <color theme="1"/>
      <name val="Arial"/>
      <family val="2"/>
    </font>
    <font>
      <u/>
      <sz val="9"/>
      <color theme="1"/>
      <name val="Calibri Light"/>
      <family val="2"/>
      <scheme val="major"/>
    </font>
    <font>
      <b/>
      <i/>
      <sz val="10"/>
      <name val="Calibri Light"/>
      <family val="2"/>
      <scheme val="major"/>
    </font>
    <font>
      <b/>
      <u/>
      <sz val="11"/>
      <name val="Calibri Light"/>
      <family val="2"/>
      <scheme val="major"/>
    </font>
    <font>
      <b/>
      <u/>
      <sz val="11"/>
      <color theme="1"/>
      <name val="Calibri Light"/>
      <family val="2"/>
      <scheme val="major"/>
    </font>
    <font>
      <sz val="9"/>
      <color indexed="81"/>
      <name val="Tahoma"/>
      <family val="2"/>
    </font>
    <font>
      <b/>
      <sz val="9"/>
      <color indexed="81"/>
      <name val="Tahoma"/>
      <family val="2"/>
    </font>
    <font>
      <u/>
      <sz val="9"/>
      <color indexed="81"/>
      <name val="Tahoma"/>
      <family val="2"/>
    </font>
  </fonts>
  <fills count="5">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s>
  <cellStyleXfs count="1">
    <xf numFmtId="0" fontId="0" fillId="0" borderId="0"/>
  </cellStyleXfs>
  <cellXfs count="171">
    <xf numFmtId="0" fontId="0" fillId="0" borderId="0" xfId="0"/>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Fill="1" applyBorder="1" applyAlignment="1">
      <alignment horizontal="right" vertical="top" wrapText="1"/>
    </xf>
    <xf numFmtId="0" fontId="4" fillId="0" borderId="0" xfId="0" applyFont="1" applyFill="1" applyBorder="1" applyAlignment="1">
      <alignment horizontal="center" vertical="top" wrapText="1"/>
    </xf>
    <xf numFmtId="0" fontId="1" fillId="0" borderId="0" xfId="0" applyFont="1" applyAlignment="1">
      <alignment horizontal="left" vertical="top" wrapText="1"/>
    </xf>
    <xf numFmtId="0" fontId="0" fillId="0" borderId="0" xfId="0" applyFill="1" applyBorder="1" applyAlignment="1">
      <alignment horizontal="center" vertical="top" wrapText="1"/>
    </xf>
    <xf numFmtId="0" fontId="9" fillId="0" borderId="0" xfId="0" applyFont="1" applyFill="1" applyBorder="1" applyAlignment="1">
      <alignment horizontal="left" vertical="top" wrapText="1"/>
    </xf>
    <xf numFmtId="0" fontId="1" fillId="0" borderId="0" xfId="0" applyFont="1" applyBorder="1" applyAlignment="1">
      <alignment horizontal="right" vertical="top"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2" fillId="0" borderId="0" xfId="0" applyFont="1" applyFill="1" applyBorder="1" applyAlignment="1">
      <alignment horizontal="center" vertical="top" wrapText="1"/>
    </xf>
    <xf numFmtId="0"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164" fontId="1" fillId="0" borderId="0" xfId="0" applyNumberFormat="1" applyFont="1" applyBorder="1" applyAlignment="1">
      <alignment horizontal="right" vertical="top" wrapText="1"/>
    </xf>
    <xf numFmtId="0" fontId="4" fillId="0" borderId="0" xfId="0" applyFont="1" applyBorder="1" applyAlignment="1">
      <alignment horizontal="left" vertical="top" wrapText="1"/>
    </xf>
    <xf numFmtId="0" fontId="4" fillId="0" borderId="0" xfId="0" applyFont="1" applyFill="1" applyBorder="1" applyAlignment="1">
      <alignment horizontal="right" vertical="top" wrapText="1"/>
    </xf>
    <xf numFmtId="0" fontId="1" fillId="0" borderId="0" xfId="0" applyFont="1" applyFill="1" applyBorder="1" applyAlignment="1">
      <alignment horizontal="right" vertical="top" wrapText="1"/>
    </xf>
    <xf numFmtId="10" fontId="4" fillId="0" borderId="0" xfId="0" applyNumberFormat="1" applyFont="1" applyFill="1" applyBorder="1" applyAlignment="1">
      <alignment horizontal="left" vertical="top" wrapText="1"/>
    </xf>
    <xf numFmtId="0" fontId="4" fillId="0" borderId="0" xfId="0" applyFont="1" applyFill="1" applyBorder="1" applyAlignment="1">
      <alignment vertical="top" wrapText="1"/>
    </xf>
    <xf numFmtId="3" fontId="4" fillId="0" borderId="0" xfId="0" applyNumberFormat="1" applyFont="1" applyFill="1" applyBorder="1" applyAlignment="1">
      <alignment horizontal="left" vertical="top" wrapText="1"/>
    </xf>
    <xf numFmtId="0" fontId="1" fillId="0" borderId="0" xfId="0" applyFont="1" applyFill="1" applyBorder="1" applyAlignment="1">
      <alignment horizontal="center" vertical="top" wrapText="1"/>
    </xf>
    <xf numFmtId="44" fontId="1" fillId="0" borderId="0" xfId="0" applyNumberFormat="1" applyFont="1" applyBorder="1" applyAlignment="1">
      <alignment horizontal="left" vertical="top" wrapText="1"/>
    </xf>
    <xf numFmtId="10" fontId="1" fillId="0" borderId="0" xfId="0" applyNumberFormat="1" applyFont="1" applyBorder="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4" fontId="1" fillId="0" borderId="0" xfId="0" applyNumberFormat="1" applyFont="1" applyBorder="1" applyAlignment="1">
      <alignment horizontal="left" vertical="top" wrapText="1"/>
    </xf>
    <xf numFmtId="0" fontId="2" fillId="0" borderId="0" xfId="0" applyFont="1" applyFill="1" applyBorder="1" applyAlignment="1">
      <alignment horizontal="left" vertical="top" wrapText="1"/>
    </xf>
    <xf numFmtId="0" fontId="1" fillId="0" borderId="0" xfId="0" applyFont="1" applyAlignment="1">
      <alignment horizontal="left" vertical="top" wrapText="1"/>
    </xf>
    <xf numFmtId="44" fontId="1" fillId="0" borderId="0" xfId="0" applyNumberFormat="1" applyFont="1" applyFill="1" applyBorder="1" applyAlignment="1">
      <alignment horizontal="left" vertical="top" wrapText="1"/>
    </xf>
    <xf numFmtId="165" fontId="1" fillId="0" borderId="0" xfId="0" applyNumberFormat="1" applyFont="1" applyFill="1" applyBorder="1" applyAlignment="1">
      <alignment horizontal="left" vertical="top" wrapText="1"/>
    </xf>
    <xf numFmtId="165" fontId="1" fillId="0" borderId="0" xfId="0" applyNumberFormat="1" applyFont="1" applyBorder="1" applyAlignment="1">
      <alignment horizontal="left" vertical="top" wrapText="1"/>
    </xf>
    <xf numFmtId="4" fontId="1" fillId="0" borderId="0" xfId="0" applyNumberFormat="1" applyFont="1" applyFill="1" applyBorder="1" applyAlignment="1">
      <alignment horizontal="left" vertical="top" wrapText="1"/>
    </xf>
    <xf numFmtId="0" fontId="4" fillId="3" borderId="0" xfId="0" applyFont="1" applyFill="1" applyBorder="1" applyAlignment="1">
      <alignment horizontal="right" vertical="top" wrapText="1"/>
    </xf>
    <xf numFmtId="0" fontId="1" fillId="0" borderId="0" xfId="0" applyFont="1" applyBorder="1" applyAlignment="1">
      <alignment horizontal="left" vertical="top" wrapText="1"/>
    </xf>
    <xf numFmtId="0" fontId="1" fillId="0" borderId="0" xfId="0" applyFont="1" applyAlignment="1">
      <alignment vertical="top" wrapText="1"/>
    </xf>
    <xf numFmtId="3" fontId="1" fillId="0" borderId="0" xfId="0" applyNumberFormat="1" applyFont="1" applyAlignment="1">
      <alignment horizontal="left" vertical="top" wrapText="1"/>
    </xf>
    <xf numFmtId="0" fontId="4" fillId="3" borderId="0"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10" fillId="0" borderId="0" xfId="0" applyFont="1"/>
    <xf numFmtId="0" fontId="2" fillId="0" borderId="0" xfId="0" applyFont="1" applyFill="1" applyAlignment="1">
      <alignment horizontal="left" vertical="top" wrapText="1"/>
    </xf>
    <xf numFmtId="0" fontId="2" fillId="0" borderId="0" xfId="0" applyFont="1" applyFill="1" applyBorder="1" applyAlignment="1">
      <alignment horizontal="right" vertical="top" wrapText="1"/>
    </xf>
    <xf numFmtId="15" fontId="1" fillId="0" borderId="0" xfId="0" applyNumberFormat="1" applyFont="1" applyBorder="1" applyAlignment="1">
      <alignment horizontal="left" vertical="top" wrapText="1"/>
    </xf>
    <xf numFmtId="10" fontId="4" fillId="3" borderId="0" xfId="0" applyNumberFormat="1" applyFont="1" applyFill="1" applyBorder="1" applyAlignment="1">
      <alignment horizontal="left" vertical="top" wrapText="1"/>
    </xf>
    <xf numFmtId="0" fontId="6" fillId="0" borderId="0" xfId="0" applyFont="1" applyFill="1" applyBorder="1" applyAlignment="1">
      <alignment horizontal="right" vertical="top" wrapText="1"/>
    </xf>
    <xf numFmtId="3" fontId="1" fillId="0" borderId="0" xfId="0" applyNumberFormat="1" applyFont="1" applyBorder="1" applyAlignment="1">
      <alignment horizontal="left" vertical="top" wrapText="1"/>
    </xf>
    <xf numFmtId="3" fontId="4" fillId="0" borderId="0" xfId="0" applyNumberFormat="1" applyFont="1" applyFill="1" applyBorder="1" applyAlignment="1">
      <alignment horizontal="right" vertical="top" wrapText="1"/>
    </xf>
    <xf numFmtId="0" fontId="1" fillId="3" borderId="0" xfId="0" applyFont="1" applyFill="1" applyBorder="1" applyAlignment="1">
      <alignment horizontal="right" vertical="top" wrapText="1"/>
    </xf>
    <xf numFmtId="0" fontId="8" fillId="0" borderId="0" xfId="0" applyFont="1" applyAlignment="1">
      <alignment horizontal="left" vertical="top" wrapText="1"/>
    </xf>
    <xf numFmtId="0" fontId="0" fillId="0" borderId="0" xfId="0" applyBorder="1" applyAlignment="1">
      <alignment vertical="top" wrapText="1"/>
    </xf>
    <xf numFmtId="0" fontId="8" fillId="0" borderId="0"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6" fillId="0" borderId="0" xfId="0" applyFont="1" applyAlignment="1">
      <alignment horizontal="left" vertical="top" wrapText="1"/>
    </xf>
    <xf numFmtId="0" fontId="11" fillId="0" borderId="0" xfId="0" applyFont="1" applyAlignment="1">
      <alignment horizontal="center" vertical="top" wrapText="1"/>
    </xf>
    <xf numFmtId="0" fontId="5" fillId="2" borderId="0" xfId="0" applyFont="1" applyFill="1" applyBorder="1" applyAlignment="1">
      <alignment horizontal="left" vertical="top" wrapText="1"/>
    </xf>
    <xf numFmtId="10" fontId="1" fillId="0" borderId="0" xfId="0" applyNumberFormat="1" applyFont="1" applyFill="1" applyBorder="1" applyAlignment="1">
      <alignment horizontal="left" vertical="top" wrapText="1"/>
    </xf>
    <xf numFmtId="15" fontId="1" fillId="0" borderId="0" xfId="0" applyNumberFormat="1" applyFont="1" applyBorder="1" applyAlignment="1">
      <alignment horizontal="center" vertical="top" wrapText="1"/>
    </xf>
    <xf numFmtId="3" fontId="1" fillId="0" borderId="0" xfId="0" applyNumberFormat="1" applyFont="1" applyFill="1" applyBorder="1" applyAlignment="1">
      <alignment horizontal="right" vertical="top" wrapText="1"/>
    </xf>
    <xf numFmtId="0" fontId="7" fillId="0" borderId="0" xfId="0" applyFont="1" applyBorder="1" applyAlignment="1">
      <alignment horizontal="left" vertical="top" wrapText="1"/>
    </xf>
    <xf numFmtId="15" fontId="8" fillId="0" borderId="0" xfId="0" applyNumberFormat="1" applyFont="1" applyBorder="1" applyAlignment="1">
      <alignment horizontal="left" vertical="top" wrapText="1"/>
    </xf>
    <xf numFmtId="0" fontId="8" fillId="3" borderId="1" xfId="0" applyFont="1" applyFill="1" applyBorder="1" applyAlignment="1">
      <alignment horizontal="left" vertical="center" wrapText="1"/>
    </xf>
    <xf numFmtId="5" fontId="8" fillId="3" borderId="1" xfId="0" applyNumberFormat="1" applyFont="1" applyFill="1" applyBorder="1" applyAlignment="1">
      <alignment horizontal="right" vertical="center" wrapText="1"/>
    </xf>
    <xf numFmtId="0" fontId="8" fillId="0" borderId="1" xfId="0" applyFont="1" applyFill="1" applyBorder="1" applyAlignment="1">
      <alignment horizontal="left" vertical="center" wrapText="1"/>
    </xf>
    <xf numFmtId="5" fontId="8" fillId="0" borderId="1" xfId="0" applyNumberFormat="1" applyFont="1" applyBorder="1" applyAlignment="1">
      <alignment horizontal="right" vertical="center" wrapText="1"/>
    </xf>
    <xf numFmtId="0" fontId="8" fillId="2" borderId="1" xfId="0" applyFont="1" applyFill="1" applyBorder="1" applyAlignment="1">
      <alignment horizontal="left" vertical="center" wrapText="1"/>
    </xf>
    <xf numFmtId="42" fontId="8" fillId="2" borderId="1" xfId="0" applyNumberFormat="1" applyFont="1" applyFill="1" applyBorder="1" applyAlignment="1">
      <alignment horizontal="left" vertical="center" wrapText="1"/>
    </xf>
    <xf numFmtId="164" fontId="1" fillId="0" borderId="0" xfId="0" applyNumberFormat="1" applyFont="1" applyFill="1" applyBorder="1" applyAlignment="1">
      <alignment horizontal="left" vertical="top" wrapText="1"/>
    </xf>
    <xf numFmtId="166" fontId="1" fillId="0" borderId="0" xfId="0" applyNumberFormat="1" applyFont="1" applyFill="1" applyBorder="1" applyAlignment="1">
      <alignment horizontal="left" vertical="top" wrapText="1"/>
    </xf>
    <xf numFmtId="0" fontId="1" fillId="0" borderId="2" xfId="0" applyFont="1" applyFill="1" applyBorder="1" applyAlignment="1">
      <alignment horizontal="right" vertical="top" wrapText="1"/>
    </xf>
    <xf numFmtId="0" fontId="2" fillId="0" borderId="2" xfId="0" applyFont="1" applyFill="1" applyBorder="1" applyAlignment="1">
      <alignment horizontal="right" vertical="top" wrapText="1"/>
    </xf>
    <xf numFmtId="0" fontId="1" fillId="0" borderId="2" xfId="0" applyFont="1" applyFill="1" applyBorder="1" applyAlignment="1">
      <alignment horizontal="left" vertical="top" wrapText="1"/>
    </xf>
    <xf numFmtId="0" fontId="3" fillId="0" borderId="2" xfId="0" applyFont="1" applyFill="1" applyBorder="1" applyAlignment="1">
      <alignment horizontal="right" vertical="top" wrapText="1"/>
    </xf>
    <xf numFmtId="0" fontId="3" fillId="0" borderId="2" xfId="0" applyFont="1" applyFill="1" applyBorder="1" applyAlignment="1">
      <alignment horizontal="left" vertical="top" wrapText="1"/>
    </xf>
    <xf numFmtId="0" fontId="4" fillId="0" borderId="2" xfId="0" applyFont="1" applyFill="1" applyBorder="1" applyAlignment="1">
      <alignment horizontal="right" vertical="top" wrapText="1"/>
    </xf>
    <xf numFmtId="0" fontId="6" fillId="0" borderId="2" xfId="0" applyFont="1" applyFill="1" applyBorder="1" applyAlignment="1">
      <alignment horizontal="right" vertical="top" wrapText="1"/>
    </xf>
    <xf numFmtId="15" fontId="1" fillId="0" borderId="0" xfId="0" applyNumberFormat="1" applyFont="1" applyFill="1" applyBorder="1" applyAlignment="1">
      <alignment horizontal="left" vertical="top" wrapText="1"/>
    </xf>
    <xf numFmtId="0" fontId="13" fillId="0" borderId="0" xfId="0" applyFont="1" applyFill="1" applyBorder="1" applyAlignment="1">
      <alignment horizontal="center" vertical="top" wrapText="1"/>
    </xf>
    <xf numFmtId="0" fontId="0" fillId="3" borderId="0" xfId="0" applyFill="1" applyBorder="1" applyAlignment="1">
      <alignment horizontal="center" vertical="top" wrapText="1"/>
    </xf>
    <xf numFmtId="0" fontId="0" fillId="0" borderId="0" xfId="0" applyBorder="1" applyAlignment="1">
      <alignment horizontal="center" vertical="top" wrapText="1"/>
    </xf>
    <xf numFmtId="0" fontId="3" fillId="0" borderId="0" xfId="0" applyFont="1" applyFill="1" applyBorder="1" applyAlignment="1">
      <alignment horizontal="center" vertical="top" wrapText="1"/>
    </xf>
    <xf numFmtId="0" fontId="1" fillId="3" borderId="0" xfId="0"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3" fontId="4" fillId="0" borderId="0" xfId="0" applyNumberFormat="1" applyFont="1" applyFill="1" applyBorder="1" applyAlignment="1">
      <alignment horizontal="center" vertical="top" wrapText="1"/>
    </xf>
    <xf numFmtId="0" fontId="4" fillId="3" borderId="0" xfId="0" applyFont="1" applyFill="1" applyBorder="1" applyAlignment="1">
      <alignment horizontal="center" vertical="top" wrapText="1"/>
    </xf>
    <xf numFmtId="0" fontId="2" fillId="0" borderId="2" xfId="0"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167" fontId="1" fillId="0" borderId="0" xfId="0" applyNumberFormat="1" applyFont="1" applyBorder="1" applyAlignment="1">
      <alignment horizontal="left" vertical="top" wrapText="1"/>
    </xf>
    <xf numFmtId="167" fontId="8" fillId="0" borderId="0" xfId="0" applyNumberFormat="1" applyFont="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4" fillId="0" borderId="0" xfId="0" applyFont="1" applyBorder="1" applyAlignment="1">
      <alignment vertical="top" wrapText="1"/>
    </xf>
    <xf numFmtId="0" fontId="8" fillId="0" borderId="0" xfId="0" applyFont="1" applyBorder="1"/>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3" borderId="1" xfId="0" applyFont="1" applyFill="1" applyBorder="1" applyAlignment="1">
      <alignment horizontal="left" vertical="top" wrapText="1"/>
    </xf>
    <xf numFmtId="10" fontId="4" fillId="3" borderId="1" xfId="0" applyNumberFormat="1" applyFont="1" applyFill="1" applyBorder="1" applyAlignment="1">
      <alignment horizontal="left" vertical="top" wrapText="1"/>
    </xf>
    <xf numFmtId="10" fontId="4" fillId="0"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1" xfId="0" applyNumberFormat="1" applyFont="1" applyFill="1" applyBorder="1" applyAlignment="1">
      <alignment horizontal="left" vertical="top" wrapText="1"/>
    </xf>
    <xf numFmtId="3" fontId="4" fillId="0" borderId="1" xfId="0" applyNumberFormat="1" applyFont="1" applyFill="1" applyBorder="1" applyAlignment="1">
      <alignment horizontal="left" vertical="top" wrapText="1"/>
    </xf>
    <xf numFmtId="3" fontId="1" fillId="0" borderId="1" xfId="0" applyNumberFormat="1" applyFont="1" applyBorder="1" applyAlignment="1">
      <alignment horizontal="left" vertical="top" wrapText="1"/>
    </xf>
    <xf numFmtId="165" fontId="1" fillId="0" borderId="1" xfId="0" applyNumberFormat="1" applyFont="1" applyBorder="1" applyAlignment="1">
      <alignment horizontal="left" vertical="top" wrapText="1"/>
    </xf>
    <xf numFmtId="4" fontId="1" fillId="0" borderId="1" xfId="0" applyNumberFormat="1" applyFont="1" applyFill="1" applyBorder="1" applyAlignment="1">
      <alignment horizontal="left" vertical="top" wrapText="1"/>
    </xf>
    <xf numFmtId="4" fontId="1" fillId="3" borderId="1" xfId="0" applyNumberFormat="1" applyFont="1" applyFill="1" applyBorder="1" applyAlignment="1">
      <alignment horizontal="left" vertical="top" wrapText="1"/>
    </xf>
    <xf numFmtId="10" fontId="1" fillId="0" borderId="1" xfId="0" applyNumberFormat="1" applyFont="1" applyFill="1" applyBorder="1" applyAlignment="1">
      <alignment horizontal="left" vertical="top" wrapText="1"/>
    </xf>
    <xf numFmtId="10" fontId="1" fillId="3" borderId="1" xfId="0" applyNumberFormat="1" applyFont="1" applyFill="1" applyBorder="1" applyAlignment="1">
      <alignment horizontal="left" vertical="top" wrapText="1"/>
    </xf>
    <xf numFmtId="165" fontId="1" fillId="3" borderId="1" xfId="0" applyNumberFormat="1"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0" xfId="0" applyFont="1" applyFill="1" applyBorder="1" applyAlignment="1">
      <alignment horizontal="right" vertical="top" wrapText="1"/>
    </xf>
    <xf numFmtId="0" fontId="1" fillId="3" borderId="1" xfId="0" applyFont="1" applyFill="1" applyBorder="1" applyAlignment="1">
      <alignment horizontal="right" vertical="top" wrapText="1"/>
    </xf>
    <xf numFmtId="0" fontId="1" fillId="0" borderId="1"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6" fontId="1" fillId="0" borderId="0" xfId="0" applyNumberFormat="1" applyFont="1" applyFill="1" applyBorder="1" applyAlignment="1">
      <alignment horizontal="right" vertical="top" wrapText="1"/>
    </xf>
    <xf numFmtId="0" fontId="8" fillId="0" borderId="0" xfId="0" applyFont="1" applyBorder="1" applyAlignment="1">
      <alignmen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8" fillId="0" borderId="0" xfId="0" applyFont="1" applyAlignment="1">
      <alignment vertical="top" wrapText="1"/>
    </xf>
    <xf numFmtId="0" fontId="14" fillId="0" borderId="0" xfId="0" applyFont="1" applyBorder="1" applyAlignment="1">
      <alignment horizontal="left" vertical="top" wrapText="1"/>
    </xf>
    <xf numFmtId="164" fontId="1" fillId="3" borderId="1" xfId="0" applyNumberFormat="1" applyFont="1" applyFill="1" applyBorder="1" applyAlignment="1">
      <alignment horizontal="right" vertical="top" wrapText="1"/>
    </xf>
    <xf numFmtId="166" fontId="1" fillId="3" borderId="1" xfId="0" applyNumberFormat="1" applyFont="1" applyFill="1" applyBorder="1" applyAlignment="1">
      <alignment horizontal="right" vertical="top" wrapText="1"/>
    </xf>
    <xf numFmtId="3" fontId="1" fillId="3" borderId="1" xfId="0" applyNumberFormat="1" applyFont="1" applyFill="1" applyBorder="1" applyAlignment="1">
      <alignment horizontal="right" vertical="top" wrapText="1"/>
    </xf>
    <xf numFmtId="164" fontId="1" fillId="0" borderId="1" xfId="0" applyNumberFormat="1" applyFont="1" applyFill="1" applyBorder="1" applyAlignment="1">
      <alignment horizontal="right" vertical="top" wrapText="1"/>
    </xf>
    <xf numFmtId="166" fontId="1" fillId="0" borderId="1" xfId="0" applyNumberFormat="1" applyFont="1" applyFill="1" applyBorder="1" applyAlignment="1">
      <alignment horizontal="right" vertical="top" wrapText="1"/>
    </xf>
    <xf numFmtId="3" fontId="1" fillId="0" borderId="1"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14" fontId="4" fillId="3" borderId="1" xfId="0" applyNumberFormat="1" applyFont="1" applyFill="1" applyBorder="1" applyAlignment="1">
      <alignment horizontal="left" vertical="top" wrapText="1"/>
    </xf>
    <xf numFmtId="9" fontId="1" fillId="3" borderId="1" xfId="0" applyNumberFormat="1" applyFont="1" applyFill="1" applyBorder="1" applyAlignment="1">
      <alignment horizontal="right" vertical="top" wrapText="1"/>
    </xf>
    <xf numFmtId="9" fontId="1" fillId="0" borderId="1" xfId="0" applyNumberFormat="1" applyFont="1" applyFill="1" applyBorder="1" applyAlignment="1">
      <alignment horizontal="right" vertical="top" wrapText="1"/>
    </xf>
    <xf numFmtId="0" fontId="1" fillId="4" borderId="0" xfId="0" applyFont="1" applyFill="1" applyBorder="1" applyAlignment="1">
      <alignment horizontal="right" vertical="top" wrapText="1"/>
    </xf>
    <xf numFmtId="0" fontId="1" fillId="4" borderId="1" xfId="0" applyFont="1" applyFill="1" applyBorder="1" applyAlignment="1">
      <alignment horizontal="left" vertical="top" wrapText="1"/>
    </xf>
    <xf numFmtId="0" fontId="4" fillId="4" borderId="0" xfId="0" applyFont="1" applyFill="1" applyBorder="1" applyAlignment="1">
      <alignment horizontal="right" vertical="top" wrapText="1"/>
    </xf>
    <xf numFmtId="0" fontId="2" fillId="4" borderId="0" xfId="0" applyFont="1" applyFill="1" applyBorder="1" applyAlignment="1">
      <alignment horizontal="right" vertical="top" wrapText="1"/>
    </xf>
    <xf numFmtId="0" fontId="3" fillId="3" borderId="1" xfId="0" applyFont="1" applyFill="1" applyBorder="1" applyAlignment="1">
      <alignment horizontal="left" vertical="top" wrapText="1"/>
    </xf>
    <xf numFmtId="164" fontId="1" fillId="0" borderId="0" xfId="0" applyNumberFormat="1" applyFont="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1" fontId="1" fillId="3" borderId="1" xfId="0" applyNumberFormat="1" applyFont="1" applyFill="1" applyBorder="1" applyAlignment="1">
      <alignment horizontal="right" vertical="top" wrapText="1"/>
    </xf>
    <xf numFmtId="1" fontId="1" fillId="0" borderId="0" xfId="0" applyNumberFormat="1" applyFont="1" applyFill="1" applyBorder="1" applyAlignment="1">
      <alignment horizontal="right" vertical="top" wrapText="1"/>
    </xf>
    <xf numFmtId="1" fontId="1" fillId="0" borderId="1" xfId="0" applyNumberFormat="1" applyFont="1" applyFill="1" applyBorder="1" applyAlignment="1">
      <alignment horizontal="right" vertical="top" wrapText="1"/>
    </xf>
    <xf numFmtId="1" fontId="1" fillId="0" borderId="0" xfId="0" applyNumberFormat="1" applyFont="1" applyFill="1" applyBorder="1" applyAlignment="1">
      <alignment horizontal="left" vertical="top" wrapText="1"/>
    </xf>
    <xf numFmtId="0" fontId="8" fillId="0" borderId="0" xfId="0" applyFont="1" applyAlignment="1">
      <alignment vertical="top" wrapText="1"/>
    </xf>
    <xf numFmtId="0" fontId="8" fillId="0" borderId="0" xfId="0" applyFont="1" applyFill="1" applyAlignment="1">
      <alignment vertical="top" wrapText="1"/>
    </xf>
    <xf numFmtId="0" fontId="0" fillId="0" borderId="0" xfId="0" applyFont="1" applyBorder="1" applyAlignment="1">
      <alignment vertical="top" wrapText="1"/>
    </xf>
    <xf numFmtId="0" fontId="8" fillId="0" borderId="0" xfId="0" applyFont="1" applyBorder="1" applyAlignment="1">
      <alignment vertical="top" wrapText="1"/>
    </xf>
    <xf numFmtId="0" fontId="8" fillId="0" borderId="0" xfId="0" applyFont="1" applyAlignment="1">
      <alignment vertical="top" wrapText="1"/>
    </xf>
    <xf numFmtId="0" fontId="8" fillId="0" borderId="0" xfId="0" applyFont="1" applyBorder="1" applyAlignment="1">
      <alignment horizontal="left" vertical="top" wrapText="1"/>
    </xf>
    <xf numFmtId="0" fontId="1" fillId="3" borderId="0" xfId="0" applyFont="1" applyFill="1" applyBorder="1" applyAlignment="1">
      <alignment horizontal="right" vertical="top" wrapText="1"/>
    </xf>
    <xf numFmtId="0" fontId="0" fillId="3" borderId="0" xfId="0" applyFill="1" applyBorder="1" applyAlignment="1">
      <alignment horizontal="right" vertical="top" wrapText="1"/>
    </xf>
    <xf numFmtId="0" fontId="1" fillId="0" borderId="0" xfId="0" applyFont="1" applyFill="1" applyBorder="1" applyAlignment="1">
      <alignment horizontal="right" vertical="top" wrapText="1"/>
    </xf>
    <xf numFmtId="0" fontId="0" fillId="0" borderId="0" xfId="0"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cellXfs>
  <cellStyles count="1">
    <cellStyle name="Normal" xfId="0" builtinId="0"/>
  </cellStyles>
  <dxfs count="23">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20Excel%20DRAFTS%20(Feb.%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Units - 4"/>
      <sheetName val="Org. Units - 3"/>
      <sheetName val="Org. Units - 2"/>
      <sheetName val="Org Units - 1"/>
      <sheetName val="Org. Units - 5"/>
      <sheetName val="Finance Overview"/>
      <sheetName val="Org. Unit - Fields"/>
      <sheetName val="Deliverables - 1"/>
      <sheetName val="Deliverable - Fields"/>
      <sheetName val="Performance Measures - 2"/>
      <sheetName val="Performance Measures - 3"/>
      <sheetName val="Performance Measures"/>
      <sheetName val="PM - Fields"/>
      <sheetName val="Dashboard-Filters"/>
      <sheetName val="Dashboard-Deliverable Overview"/>
      <sheetName val="Dashboard-Deliverable Dets"/>
      <sheetName val="Dashboard-Org Units Overview"/>
      <sheetName val="Dashboard-Org Unit Details"/>
      <sheetName val="Dashboard-Performance Overview"/>
      <sheetName val="Dashboard-Performance Details"/>
      <sheetName val="Dashboard-Law Resul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tabSelected="1" workbookViewId="0">
      <selection activeCell="A2" sqref="A2:C2"/>
    </sheetView>
  </sheetViews>
  <sheetFormatPr defaultRowHeight="15" x14ac:dyDescent="0.2"/>
  <cols>
    <col min="1" max="1" width="18.140625" style="126" customWidth="1"/>
    <col min="2" max="2" width="22" style="126" customWidth="1"/>
    <col min="3" max="3" width="24.5703125" style="126" customWidth="1"/>
    <col min="4" max="4" width="33.140625" style="126" customWidth="1"/>
    <col min="5" max="5" width="49.85546875" style="126" bestFit="1" customWidth="1"/>
    <col min="6" max="16384" width="9.140625" style="126"/>
  </cols>
  <sheetData>
    <row r="1" spans="1:5" x14ac:dyDescent="0.2">
      <c r="A1" s="131" t="s">
        <v>64</v>
      </c>
      <c r="B1" s="162"/>
      <c r="C1" s="163"/>
    </row>
    <row r="2" spans="1:5" x14ac:dyDescent="0.2">
      <c r="A2" s="164" t="s">
        <v>154</v>
      </c>
      <c r="B2" s="163"/>
      <c r="C2" s="163"/>
    </row>
    <row r="3" spans="1:5" x14ac:dyDescent="0.2">
      <c r="A3" s="57"/>
      <c r="B3" s="130"/>
      <c r="C3" s="130"/>
    </row>
    <row r="4" spans="1:5" x14ac:dyDescent="0.2">
      <c r="A4" s="103" t="s">
        <v>120</v>
      </c>
      <c r="B4" s="103" t="s">
        <v>106</v>
      </c>
      <c r="C4" s="103" t="s">
        <v>107</v>
      </c>
      <c r="D4" s="103"/>
      <c r="E4" s="103"/>
    </row>
    <row r="5" spans="1:5" ht="30" x14ac:dyDescent="0.25">
      <c r="A5" s="159" t="s">
        <v>155</v>
      </c>
      <c r="B5" s="159" t="s">
        <v>156</v>
      </c>
      <c r="C5" s="159" t="s">
        <v>157</v>
      </c>
      <c r="D5" s="104"/>
    </row>
    <row r="6" spans="1:5" ht="30" x14ac:dyDescent="0.25">
      <c r="A6" s="159" t="s">
        <v>158</v>
      </c>
      <c r="B6" s="159" t="s">
        <v>156</v>
      </c>
      <c r="C6" s="159" t="s">
        <v>157</v>
      </c>
      <c r="D6" s="104"/>
    </row>
    <row r="7" spans="1:5" ht="30" x14ac:dyDescent="0.25">
      <c r="A7" s="159" t="s">
        <v>159</v>
      </c>
      <c r="B7" s="159" t="s">
        <v>156</v>
      </c>
      <c r="C7" s="159" t="s">
        <v>157</v>
      </c>
      <c r="D7" s="104"/>
    </row>
    <row r="8" spans="1:5" ht="30" x14ac:dyDescent="0.25">
      <c r="A8" s="159" t="s">
        <v>160</v>
      </c>
      <c r="B8" s="159" t="s">
        <v>156</v>
      </c>
      <c r="C8" s="159" t="s">
        <v>157</v>
      </c>
      <c r="D8" s="104"/>
    </row>
    <row r="9" spans="1:5" x14ac:dyDescent="0.25">
      <c r="A9" s="159" t="s">
        <v>161</v>
      </c>
      <c r="B9" s="159" t="s">
        <v>156</v>
      </c>
      <c r="C9" s="159" t="s">
        <v>157</v>
      </c>
      <c r="D9" s="104"/>
    </row>
    <row r="10" spans="1:5" x14ac:dyDescent="0.25">
      <c r="A10" s="159" t="s">
        <v>162</v>
      </c>
      <c r="B10" s="159" t="s">
        <v>156</v>
      </c>
      <c r="C10" s="159" t="s">
        <v>157</v>
      </c>
      <c r="D10" s="104"/>
    </row>
    <row r="11" spans="1:5" x14ac:dyDescent="0.25">
      <c r="A11" s="159" t="s">
        <v>162</v>
      </c>
      <c r="B11" s="159" t="s">
        <v>156</v>
      </c>
      <c r="C11" s="159" t="s">
        <v>157</v>
      </c>
      <c r="D11" s="104"/>
    </row>
    <row r="12" spans="1:5" x14ac:dyDescent="0.25">
      <c r="A12" s="159" t="s">
        <v>163</v>
      </c>
      <c r="B12" s="159" t="s">
        <v>156</v>
      </c>
      <c r="C12" s="159" t="s">
        <v>157</v>
      </c>
      <c r="D12" s="104"/>
    </row>
    <row r="13" spans="1:5" x14ac:dyDescent="0.25">
      <c r="A13" s="159" t="s">
        <v>164</v>
      </c>
      <c r="B13" s="159" t="s">
        <v>156</v>
      </c>
      <c r="C13" s="159" t="s">
        <v>157</v>
      </c>
      <c r="D13" s="104"/>
    </row>
    <row r="14" spans="1:5" x14ac:dyDescent="0.25">
      <c r="A14" s="159" t="s">
        <v>165</v>
      </c>
      <c r="B14" s="159" t="s">
        <v>156</v>
      </c>
      <c r="C14" s="159" t="s">
        <v>157</v>
      </c>
      <c r="D14" s="104"/>
    </row>
    <row r="15" spans="1:5" x14ac:dyDescent="0.25">
      <c r="A15" s="159" t="s">
        <v>166</v>
      </c>
      <c r="B15" s="159" t="s">
        <v>156</v>
      </c>
      <c r="C15" s="159" t="s">
        <v>157</v>
      </c>
      <c r="D15" s="104"/>
    </row>
    <row r="16" spans="1:5" x14ac:dyDescent="0.25">
      <c r="A16" s="159" t="s">
        <v>167</v>
      </c>
      <c r="B16" s="159" t="s">
        <v>156</v>
      </c>
      <c r="C16" s="159" t="s">
        <v>157</v>
      </c>
      <c r="D16" s="104"/>
    </row>
    <row r="17" spans="1:4" x14ac:dyDescent="0.25">
      <c r="A17" s="159" t="s">
        <v>168</v>
      </c>
      <c r="B17" s="159" t="s">
        <v>156</v>
      </c>
      <c r="C17" s="159" t="s">
        <v>157</v>
      </c>
      <c r="D17" s="104"/>
    </row>
    <row r="18" spans="1:4" x14ac:dyDescent="0.25">
      <c r="A18" s="159" t="s">
        <v>169</v>
      </c>
      <c r="B18" s="159" t="s">
        <v>156</v>
      </c>
      <c r="C18" s="159" t="s">
        <v>157</v>
      </c>
      <c r="D18" s="104"/>
    </row>
    <row r="19" spans="1:4" x14ac:dyDescent="0.25">
      <c r="A19" s="159" t="s">
        <v>170</v>
      </c>
      <c r="B19" s="159" t="s">
        <v>156</v>
      </c>
      <c r="C19" s="159" t="s">
        <v>157</v>
      </c>
      <c r="D19" s="104"/>
    </row>
    <row r="20" spans="1:4" x14ac:dyDescent="0.25">
      <c r="A20" s="159" t="s">
        <v>171</v>
      </c>
      <c r="B20" s="159" t="s">
        <v>156</v>
      </c>
      <c r="C20" s="159" t="s">
        <v>157</v>
      </c>
      <c r="D20" s="104"/>
    </row>
    <row r="21" spans="1:4" x14ac:dyDescent="0.25">
      <c r="A21" s="159" t="s">
        <v>172</v>
      </c>
      <c r="B21" s="159" t="s">
        <v>156</v>
      </c>
      <c r="C21" s="159" t="s">
        <v>157</v>
      </c>
      <c r="D21" s="104"/>
    </row>
    <row r="22" spans="1:4" x14ac:dyDescent="0.25">
      <c r="A22" s="159" t="s">
        <v>173</v>
      </c>
      <c r="B22" s="159" t="s">
        <v>156</v>
      </c>
      <c r="C22" s="159" t="s">
        <v>157</v>
      </c>
      <c r="D22" s="104"/>
    </row>
    <row r="23" spans="1:4" x14ac:dyDescent="0.25">
      <c r="A23" s="159" t="s">
        <v>174</v>
      </c>
      <c r="B23" s="159" t="s">
        <v>156</v>
      </c>
      <c r="C23" s="159" t="s">
        <v>157</v>
      </c>
      <c r="D23" s="104"/>
    </row>
    <row r="24" spans="1:4" x14ac:dyDescent="0.25">
      <c r="A24" s="159" t="s">
        <v>175</v>
      </c>
      <c r="B24" s="159" t="s">
        <v>156</v>
      </c>
      <c r="C24" s="159" t="s">
        <v>157</v>
      </c>
      <c r="D24" s="104"/>
    </row>
    <row r="25" spans="1:4" x14ac:dyDescent="0.25">
      <c r="A25" s="159" t="s">
        <v>176</v>
      </c>
      <c r="B25" s="159" t="s">
        <v>156</v>
      </c>
      <c r="C25" s="159" t="s">
        <v>157</v>
      </c>
      <c r="D25" s="104"/>
    </row>
    <row r="26" spans="1:4" x14ac:dyDescent="0.25">
      <c r="A26" s="159" t="s">
        <v>177</v>
      </c>
      <c r="B26" s="159" t="s">
        <v>156</v>
      </c>
      <c r="C26" s="159" t="s">
        <v>157</v>
      </c>
      <c r="D26" s="104"/>
    </row>
    <row r="27" spans="1:4" x14ac:dyDescent="0.25">
      <c r="A27" s="159" t="s">
        <v>178</v>
      </c>
      <c r="B27" s="159" t="s">
        <v>156</v>
      </c>
      <c r="C27" s="159" t="s">
        <v>157</v>
      </c>
      <c r="D27" s="104"/>
    </row>
    <row r="28" spans="1:4" x14ac:dyDescent="0.25">
      <c r="A28" s="159" t="s">
        <v>179</v>
      </c>
      <c r="B28" s="159" t="s">
        <v>156</v>
      </c>
      <c r="C28" s="159" t="s">
        <v>157</v>
      </c>
      <c r="D28" s="104"/>
    </row>
    <row r="29" spans="1:4" x14ac:dyDescent="0.25">
      <c r="A29" s="159" t="s">
        <v>180</v>
      </c>
      <c r="B29" s="159" t="s">
        <v>156</v>
      </c>
      <c r="C29" s="159" t="s">
        <v>157</v>
      </c>
      <c r="D29" s="104"/>
    </row>
    <row r="30" spans="1:4" x14ac:dyDescent="0.25">
      <c r="A30" s="159" t="s">
        <v>181</v>
      </c>
      <c r="B30" s="159" t="s">
        <v>156</v>
      </c>
      <c r="C30" s="159" t="s">
        <v>157</v>
      </c>
      <c r="D30" s="104"/>
    </row>
    <row r="31" spans="1:4" x14ac:dyDescent="0.25">
      <c r="A31" s="159" t="s">
        <v>181</v>
      </c>
      <c r="B31" s="159" t="s">
        <v>156</v>
      </c>
      <c r="C31" s="159" t="s">
        <v>157</v>
      </c>
      <c r="D31" s="104"/>
    </row>
    <row r="32" spans="1:4" x14ac:dyDescent="0.25">
      <c r="A32" s="159" t="s">
        <v>182</v>
      </c>
      <c r="B32" s="159" t="s">
        <v>156</v>
      </c>
      <c r="C32" s="159" t="s">
        <v>157</v>
      </c>
      <c r="D32" s="104"/>
    </row>
    <row r="33" spans="1:4" x14ac:dyDescent="0.25">
      <c r="A33" s="159" t="s">
        <v>183</v>
      </c>
      <c r="B33" s="159" t="s">
        <v>156</v>
      </c>
      <c r="C33" s="159" t="s">
        <v>157</v>
      </c>
      <c r="D33" s="104"/>
    </row>
    <row r="34" spans="1:4" x14ac:dyDescent="0.25">
      <c r="A34" s="159" t="s">
        <v>184</v>
      </c>
      <c r="B34" s="159" t="s">
        <v>156</v>
      </c>
      <c r="C34" s="159" t="s">
        <v>157</v>
      </c>
      <c r="D34" s="104"/>
    </row>
    <row r="35" spans="1:4" x14ac:dyDescent="0.25">
      <c r="A35" s="160" t="s">
        <v>185</v>
      </c>
      <c r="B35" s="159" t="s">
        <v>156</v>
      </c>
      <c r="C35" s="159" t="s">
        <v>157</v>
      </c>
      <c r="D35" s="104"/>
    </row>
    <row r="36" spans="1:4" x14ac:dyDescent="0.25">
      <c r="A36" s="160" t="s">
        <v>186</v>
      </c>
      <c r="B36" s="159" t="s">
        <v>156</v>
      </c>
      <c r="C36" s="159" t="s">
        <v>157</v>
      </c>
      <c r="D36" s="104"/>
    </row>
    <row r="37" spans="1:4" x14ac:dyDescent="0.25">
      <c r="A37" s="160" t="s">
        <v>187</v>
      </c>
      <c r="B37" s="159" t="s">
        <v>156</v>
      </c>
      <c r="C37" s="159" t="s">
        <v>157</v>
      </c>
      <c r="D37" s="104"/>
    </row>
    <row r="38" spans="1:4" x14ac:dyDescent="0.25">
      <c r="A38" s="160" t="s">
        <v>188</v>
      </c>
      <c r="B38" s="159" t="s">
        <v>156</v>
      </c>
      <c r="C38" s="159" t="s">
        <v>157</v>
      </c>
      <c r="D38" s="104"/>
    </row>
    <row r="39" spans="1:4" x14ac:dyDescent="0.25">
      <c r="A39" s="159" t="s">
        <v>189</v>
      </c>
      <c r="B39" s="159" t="s">
        <v>156</v>
      </c>
      <c r="C39" s="159" t="s">
        <v>157</v>
      </c>
      <c r="D39" s="104"/>
    </row>
    <row r="40" spans="1:4" x14ac:dyDescent="0.25">
      <c r="A40" s="159" t="s">
        <v>190</v>
      </c>
      <c r="B40" s="159" t="s">
        <v>156</v>
      </c>
      <c r="C40" s="159" t="s">
        <v>157</v>
      </c>
      <c r="D40" s="104"/>
    </row>
    <row r="41" spans="1:4" x14ac:dyDescent="0.25">
      <c r="A41" s="159" t="s">
        <v>191</v>
      </c>
      <c r="B41" s="159" t="s">
        <v>156</v>
      </c>
      <c r="C41" s="159" t="s">
        <v>157</v>
      </c>
      <c r="D41" s="104"/>
    </row>
    <row r="42" spans="1:4" x14ac:dyDescent="0.2">
      <c r="A42" s="159" t="s">
        <v>192</v>
      </c>
      <c r="B42" s="159" t="s">
        <v>156</v>
      </c>
      <c r="C42" s="159" t="s">
        <v>157</v>
      </c>
    </row>
    <row r="43" spans="1:4" x14ac:dyDescent="0.2">
      <c r="A43" s="159" t="s">
        <v>193</v>
      </c>
      <c r="B43" s="159" t="s">
        <v>156</v>
      </c>
      <c r="C43" s="159" t="s">
        <v>157</v>
      </c>
    </row>
    <row r="44" spans="1:4" x14ac:dyDescent="0.2">
      <c r="A44" s="159" t="s">
        <v>194</v>
      </c>
      <c r="B44" s="159" t="s">
        <v>156</v>
      </c>
      <c r="C44" s="159" t="s">
        <v>157</v>
      </c>
    </row>
  </sheetData>
  <mergeCells count="2">
    <mergeCell ref="B1:C1"/>
    <mergeCell ref="A2:C2"/>
  </mergeCells>
  <pageMargins left="0.7" right="0.7" top="0.75" bottom="0.75" header="0.3" footer="0.3"/>
  <pageSetup fitToHeight="0" orientation="portrait" r:id="rId1"/>
  <headerFooter>
    <oddHeader>&amp;C&amp;"Arial,Bold"&amp;14&amp;ULaws to consider adding to Legal Standards Chart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8"/>
  <sheetViews>
    <sheetView workbookViewId="0">
      <pane xSplit="2" ySplit="8" topLeftCell="C9" activePane="bottomRight" state="frozen"/>
      <selection pane="topRight" activeCell="C1" sqref="C1"/>
      <selection pane="bottomLeft" activeCell="A9" sqref="A9"/>
      <selection pane="bottomRight" activeCell="A2" sqref="A2"/>
    </sheetView>
  </sheetViews>
  <sheetFormatPr defaultRowHeight="12.75" x14ac:dyDescent="0.2"/>
  <cols>
    <col min="1" max="1" width="38.140625" style="58" customWidth="1"/>
    <col min="2" max="2" width="0.85546875" style="26" customWidth="1"/>
    <col min="3" max="3" width="26.85546875" style="58" customWidth="1"/>
    <col min="4" max="4" width="26.140625" style="58" customWidth="1"/>
    <col min="5" max="5" width="27" style="58" customWidth="1"/>
    <col min="6" max="6" width="26.28515625" style="58" customWidth="1"/>
    <col min="7" max="8" width="25.28515625" style="58" customWidth="1"/>
    <col min="9" max="13" width="9.85546875" style="58" bestFit="1" customWidth="1"/>
    <col min="14" max="14" width="57.28515625" style="58" customWidth="1"/>
    <col min="15" max="15" width="9.28515625" style="59" customWidth="1"/>
    <col min="16" max="16" width="27.85546875" style="59" customWidth="1"/>
    <col min="17" max="17" width="31.5703125" style="59" customWidth="1"/>
    <col min="18" max="18" width="23.7109375" style="59" customWidth="1"/>
    <col min="19" max="19" width="18.5703125" style="59" customWidth="1"/>
    <col min="20" max="20" width="16.7109375" style="59" customWidth="1"/>
    <col min="21" max="21" width="7.5703125" style="59" bestFit="1" customWidth="1"/>
    <col min="22" max="22" width="25.7109375" style="59" customWidth="1"/>
    <col min="23" max="16384" width="9.140625" style="59"/>
  </cols>
  <sheetData>
    <row r="1" spans="1:16" x14ac:dyDescent="0.2">
      <c r="A1" s="4" t="s">
        <v>64</v>
      </c>
      <c r="B1" s="29"/>
    </row>
    <row r="2" spans="1:16" x14ac:dyDescent="0.2">
      <c r="A2" s="58" t="s">
        <v>118</v>
      </c>
      <c r="B2" s="15"/>
    </row>
    <row r="3" spans="1:16" x14ac:dyDescent="0.2">
      <c r="A3" s="4" t="s">
        <v>65</v>
      </c>
      <c r="B3" s="29"/>
    </row>
    <row r="4" spans="1:16" x14ac:dyDescent="0.2">
      <c r="A4" s="97">
        <v>43556</v>
      </c>
      <c r="B4" s="84"/>
    </row>
    <row r="5" spans="1:16" x14ac:dyDescent="0.2">
      <c r="A5" s="15"/>
      <c r="B5" s="48"/>
      <c r="C5" s="15"/>
      <c r="D5" s="15"/>
      <c r="F5" s="56"/>
      <c r="G5" s="56"/>
      <c r="H5" s="56"/>
      <c r="I5" s="56"/>
      <c r="J5" s="56"/>
      <c r="K5" s="56"/>
      <c r="L5" s="56"/>
      <c r="M5" s="56"/>
      <c r="N5" s="19"/>
      <c r="O5" s="19"/>
      <c r="P5" s="15"/>
    </row>
    <row r="6" spans="1:16" x14ac:dyDescent="0.2">
      <c r="A6" s="63" t="s">
        <v>31</v>
      </c>
      <c r="B6" s="78"/>
      <c r="C6" s="15"/>
      <c r="D6" s="15"/>
      <c r="E6" s="15"/>
      <c r="F6" s="15"/>
      <c r="G6" s="15"/>
      <c r="H6" s="15"/>
      <c r="I6" s="19"/>
      <c r="J6" s="19"/>
      <c r="K6" s="19"/>
      <c r="L6" s="19"/>
      <c r="M6" s="19"/>
      <c r="N6" s="15"/>
    </row>
    <row r="7" spans="1:16" x14ac:dyDescent="0.2">
      <c r="A7" s="19" t="s">
        <v>0</v>
      </c>
      <c r="B7" s="5"/>
      <c r="C7" s="120">
        <v>1</v>
      </c>
      <c r="D7" s="120">
        <v>2</v>
      </c>
      <c r="E7" s="120">
        <v>3</v>
      </c>
      <c r="F7" s="120">
        <v>4</v>
      </c>
      <c r="G7" s="120">
        <v>5</v>
      </c>
      <c r="H7" s="120">
        <v>6</v>
      </c>
      <c r="I7" s="19"/>
      <c r="J7" s="19"/>
      <c r="K7" s="19"/>
      <c r="L7" s="19"/>
      <c r="M7" s="19"/>
      <c r="N7" s="15"/>
    </row>
    <row r="8" spans="1:16" ht="51" x14ac:dyDescent="0.2">
      <c r="A8" s="54" t="s">
        <v>21</v>
      </c>
      <c r="B8" s="1"/>
      <c r="C8" s="110" t="s">
        <v>23</v>
      </c>
      <c r="D8" s="110" t="s">
        <v>57</v>
      </c>
      <c r="E8" s="110" t="s">
        <v>58</v>
      </c>
      <c r="F8" s="110" t="s">
        <v>60</v>
      </c>
      <c r="G8" s="110" t="s">
        <v>127</v>
      </c>
      <c r="H8" s="110" t="s">
        <v>126</v>
      </c>
      <c r="I8" s="19"/>
      <c r="J8" s="19"/>
      <c r="K8" s="19"/>
      <c r="L8" s="19"/>
      <c r="M8" s="19"/>
      <c r="N8" s="15"/>
    </row>
    <row r="9" spans="1:16" x14ac:dyDescent="0.2">
      <c r="A9" s="19" t="s">
        <v>18</v>
      </c>
      <c r="B9" s="48"/>
      <c r="C9" s="106" t="s">
        <v>22</v>
      </c>
      <c r="D9" s="106" t="s">
        <v>50</v>
      </c>
      <c r="E9" s="106" t="s">
        <v>50</v>
      </c>
      <c r="F9" s="106" t="s">
        <v>22</v>
      </c>
      <c r="G9" s="106" t="s">
        <v>22</v>
      </c>
      <c r="H9" s="106" t="s">
        <v>22</v>
      </c>
      <c r="I9" s="15"/>
      <c r="J9" s="15"/>
      <c r="K9" s="15"/>
      <c r="L9" s="15"/>
      <c r="M9" s="15"/>
      <c r="N9" s="15"/>
    </row>
    <row r="10" spans="1:16" x14ac:dyDescent="0.2">
      <c r="A10" s="19"/>
      <c r="B10" s="77"/>
      <c r="C10" s="15"/>
      <c r="D10" s="15"/>
      <c r="E10" s="15"/>
      <c r="F10" s="15"/>
      <c r="G10" s="15"/>
      <c r="H10" s="15"/>
      <c r="I10" s="15"/>
      <c r="J10" s="15"/>
      <c r="K10" s="15"/>
      <c r="L10" s="15"/>
      <c r="M10" s="15"/>
      <c r="N10" s="15"/>
    </row>
    <row r="11" spans="1:16" x14ac:dyDescent="0.2">
      <c r="A11" s="63" t="s">
        <v>94</v>
      </c>
      <c r="B11" s="82"/>
      <c r="C11" s="15"/>
      <c r="D11" s="15"/>
      <c r="E11" s="15"/>
      <c r="F11" s="15"/>
      <c r="G11" s="15"/>
      <c r="H11" s="15"/>
      <c r="I11" s="19"/>
      <c r="J11" s="19"/>
      <c r="K11" s="19"/>
      <c r="L11" s="19"/>
      <c r="M11" s="19"/>
      <c r="N11" s="15"/>
    </row>
    <row r="12" spans="1:16" ht="25.5" x14ac:dyDescent="0.2">
      <c r="A12" s="48" t="s">
        <v>105</v>
      </c>
      <c r="B12" s="129"/>
      <c r="C12" s="106" t="s">
        <v>112</v>
      </c>
      <c r="D12" s="106" t="s">
        <v>116</v>
      </c>
      <c r="E12" s="106" t="s">
        <v>116</v>
      </c>
      <c r="F12" s="106" t="s">
        <v>115</v>
      </c>
      <c r="G12" s="106" t="s">
        <v>116</v>
      </c>
      <c r="H12" s="106" t="s">
        <v>116</v>
      </c>
      <c r="I12" s="19"/>
      <c r="J12" s="19"/>
      <c r="K12" s="19"/>
      <c r="L12" s="19"/>
      <c r="M12" s="19"/>
      <c r="N12" s="15"/>
    </row>
    <row r="13" spans="1:16" x14ac:dyDescent="0.2">
      <c r="A13" s="48"/>
      <c r="B13" s="82"/>
      <c r="C13" s="15"/>
      <c r="D13" s="15"/>
      <c r="E13" s="15"/>
      <c r="F13" s="15"/>
      <c r="G13" s="15"/>
      <c r="H13" s="15"/>
      <c r="I13" s="19"/>
      <c r="J13" s="19"/>
      <c r="K13" s="19"/>
      <c r="L13" s="19"/>
      <c r="M13" s="19"/>
      <c r="N13" s="15"/>
    </row>
    <row r="14" spans="1:16" x14ac:dyDescent="0.2">
      <c r="A14" s="5" t="s">
        <v>152</v>
      </c>
      <c r="B14" s="78"/>
      <c r="C14" s="15"/>
      <c r="D14" s="15"/>
      <c r="E14" s="15"/>
      <c r="F14" s="15"/>
      <c r="G14" s="15"/>
      <c r="H14" s="15"/>
      <c r="I14" s="19"/>
      <c r="J14" s="19"/>
      <c r="K14" s="19"/>
      <c r="L14" s="19"/>
      <c r="M14" s="19"/>
      <c r="N14" s="15"/>
    </row>
    <row r="15" spans="1:16" x14ac:dyDescent="0.2">
      <c r="A15" s="54">
        <v>2017</v>
      </c>
      <c r="B15" s="127"/>
      <c r="C15" s="110" t="str">
        <f>IF(OR(C16=C$12,C17=C$12,C18=C$12),"Yes","No")</f>
        <v>No</v>
      </c>
      <c r="D15" s="110" t="str">
        <f t="shared" ref="D15:H15" si="0">IF(OR(D16=D$12,D17=D$12,D18=D$12),"Yes","No")</f>
        <v>Yes</v>
      </c>
      <c r="E15" s="110" t="str">
        <f t="shared" si="0"/>
        <v>No</v>
      </c>
      <c r="F15" s="110" t="str">
        <f t="shared" si="0"/>
        <v>No</v>
      </c>
      <c r="G15" s="110" t="str">
        <f t="shared" si="0"/>
        <v>No</v>
      </c>
      <c r="H15" s="110" t="str">
        <f t="shared" si="0"/>
        <v>Yes</v>
      </c>
      <c r="I15" s="19"/>
      <c r="J15" s="19"/>
      <c r="K15" s="19"/>
      <c r="L15" s="19"/>
      <c r="M15" s="19"/>
      <c r="N15" s="15"/>
    </row>
    <row r="16" spans="1:16" x14ac:dyDescent="0.2">
      <c r="A16" s="142" t="s">
        <v>129</v>
      </c>
      <c r="B16" s="142"/>
      <c r="C16" s="143" t="str">
        <f>IF(ISTEXT(C48),"No target value",IF(ISTEXT(C49),"No actual value",IF(C48=C49,"Meet",IF(C49&gt;C48,"Exceed","Obtain lower value"))))</f>
        <v>Obtain lower value</v>
      </c>
      <c r="D16" s="143" t="str">
        <f t="shared" ref="D16:H16" si="1">IF(ISTEXT(D48),"No target value",IF(ISTEXT(D49),"No actual value",IF(D48=D49,"Meet",IF(D49&gt;D48,"Exceed","Obtain lower value"))))</f>
        <v>Exceed</v>
      </c>
      <c r="E16" s="143" t="str">
        <f t="shared" si="1"/>
        <v>Obtain lower value</v>
      </c>
      <c r="F16" s="143" t="str">
        <f t="shared" si="1"/>
        <v>Exceed</v>
      </c>
      <c r="G16" s="143" t="str">
        <f t="shared" si="1"/>
        <v>Obtain lower value</v>
      </c>
      <c r="H16" s="143" t="str">
        <f t="shared" si="1"/>
        <v>Exceed</v>
      </c>
      <c r="I16" s="127"/>
      <c r="J16" s="127"/>
      <c r="K16" s="127"/>
      <c r="L16" s="127"/>
      <c r="M16" s="127"/>
      <c r="N16" s="15"/>
    </row>
    <row r="17" spans="1:14" x14ac:dyDescent="0.2">
      <c r="A17" s="142" t="s">
        <v>129</v>
      </c>
      <c r="B17" s="142"/>
      <c r="C17" s="143" t="str">
        <f>IF(C16="Exceed","Meet or exceed",IF(C16="Obtain lower value","Meet or obtain lower value",IF(C16="Meet","Meet or exceed","Meet or obtain lower value")))</f>
        <v>Meet or obtain lower value</v>
      </c>
      <c r="D17" s="143" t="str">
        <f t="shared" ref="D17:H17" si="2">IF(D16="Exceed","Meet or exceed",IF(D16="Obtain lower value","Meet or obtain lower value",IF(D16="Meet","Meet or exceed","Meet or obtain lower value")))</f>
        <v>Meet or exceed</v>
      </c>
      <c r="E17" s="143" t="str">
        <f t="shared" si="2"/>
        <v>Meet or obtain lower value</v>
      </c>
      <c r="F17" s="143" t="str">
        <f t="shared" si="2"/>
        <v>Meet or exceed</v>
      </c>
      <c r="G17" s="143" t="str">
        <f t="shared" si="2"/>
        <v>Meet or obtain lower value</v>
      </c>
      <c r="H17" s="143" t="str">
        <f t="shared" si="2"/>
        <v>Meet or exceed</v>
      </c>
      <c r="I17" s="127"/>
      <c r="J17" s="127"/>
      <c r="K17" s="127"/>
      <c r="L17" s="127"/>
      <c r="M17" s="127"/>
      <c r="N17" s="15"/>
    </row>
    <row r="18" spans="1:14" x14ac:dyDescent="0.2">
      <c r="A18" s="142" t="s">
        <v>129</v>
      </c>
      <c r="B18" s="142"/>
      <c r="C18" s="143" t="str">
        <f>IF(AND(C16="Meet",C17="Meet or exceed"),"Meet or obtain lower value","")</f>
        <v/>
      </c>
      <c r="D18" s="143" t="str">
        <f t="shared" ref="D18:H18" si="3">IF(AND(D16="Meet",D17="Meet or exceed"),"Meet or obtain lower value","")</f>
        <v/>
      </c>
      <c r="E18" s="143" t="str">
        <f t="shared" si="3"/>
        <v/>
      </c>
      <c r="F18" s="143" t="str">
        <f t="shared" si="3"/>
        <v/>
      </c>
      <c r="G18" s="143" t="str">
        <f t="shared" si="3"/>
        <v/>
      </c>
      <c r="H18" s="143" t="str">
        <f t="shared" si="3"/>
        <v/>
      </c>
      <c r="I18" s="127"/>
      <c r="J18" s="127"/>
      <c r="K18" s="127"/>
      <c r="L18" s="127"/>
      <c r="M18" s="127"/>
      <c r="N18" s="15"/>
    </row>
    <row r="19" spans="1:14" x14ac:dyDescent="0.2">
      <c r="A19" s="19">
        <v>2016</v>
      </c>
      <c r="B19" s="129"/>
      <c r="C19" s="106" t="str">
        <f>IF(OR(C20=C$12,C21=C$12,C22=C$12),"Yes","No")</f>
        <v>No</v>
      </c>
      <c r="D19" s="106" t="str">
        <f t="shared" ref="D19:H19" si="4">IF(OR(D20=D$12,D21=D$12,D22=D$12),"Yes","No")</f>
        <v>No</v>
      </c>
      <c r="E19" s="106" t="str">
        <f t="shared" si="4"/>
        <v>Yes</v>
      </c>
      <c r="F19" s="106" t="str">
        <f t="shared" si="4"/>
        <v>Yes</v>
      </c>
      <c r="G19" s="106" t="str">
        <f t="shared" si="4"/>
        <v>Yes</v>
      </c>
      <c r="H19" s="106" t="str">
        <f t="shared" si="4"/>
        <v>No</v>
      </c>
      <c r="I19" s="19"/>
      <c r="J19" s="19"/>
      <c r="K19" s="19"/>
      <c r="L19" s="19"/>
      <c r="M19" s="19"/>
      <c r="N19" s="15"/>
    </row>
    <row r="20" spans="1:14" x14ac:dyDescent="0.2">
      <c r="A20" s="142" t="s">
        <v>129</v>
      </c>
      <c r="B20" s="144"/>
      <c r="C20" s="143" t="str">
        <f>IF(ISTEXT(C52),"No target value",IF(ISTEXT(C53),"No actual value",IF(C52=C53,"Meet",IF(C53&gt;C52,"Exceed","Obtain lower value"))))</f>
        <v>Obtain lower value</v>
      </c>
      <c r="D20" s="143" t="str">
        <f t="shared" ref="D20:H20" si="5">IF(ISTEXT(D52),"No target value",IF(ISTEXT(D53),"No actual value",IF(D52=D53,"Meet",IF(D53&lt;D52,"Exceed","Obtain lower value"))))</f>
        <v>Obtain lower value</v>
      </c>
      <c r="E20" s="143" t="str">
        <f t="shared" si="5"/>
        <v>Exceed</v>
      </c>
      <c r="F20" s="143" t="str">
        <f t="shared" si="5"/>
        <v>Obtain lower value</v>
      </c>
      <c r="G20" s="143" t="str">
        <f t="shared" si="5"/>
        <v>Exceed</v>
      </c>
      <c r="H20" s="143" t="str">
        <f t="shared" si="5"/>
        <v>Obtain lower value</v>
      </c>
      <c r="I20" s="127"/>
      <c r="J20" s="127"/>
      <c r="K20" s="127"/>
      <c r="L20" s="127"/>
      <c r="M20" s="127"/>
      <c r="N20" s="15"/>
    </row>
    <row r="21" spans="1:14" x14ac:dyDescent="0.2">
      <c r="A21" s="142" t="s">
        <v>129</v>
      </c>
      <c r="B21" s="144"/>
      <c r="C21" s="143" t="str">
        <f>IF(C20="Exceed","Meet or exceed",IF(C20="Obtain lower value","Meet or obtain lower value",IF(C20="Meet","Meet or exceed","Meet or obtain lower value")))</f>
        <v>Meet or obtain lower value</v>
      </c>
      <c r="D21" s="143" t="str">
        <f t="shared" ref="D21:H21" si="6">IF(D20="Exceed","Meet or exceed",IF(D20="Obtain lower value","Meet or obtain lower value",IF(D20="Meet","Meet or exceed","Meet or obtain lower value")))</f>
        <v>Meet or obtain lower value</v>
      </c>
      <c r="E21" s="143" t="str">
        <f t="shared" si="6"/>
        <v>Meet or exceed</v>
      </c>
      <c r="F21" s="143" t="str">
        <f t="shared" si="6"/>
        <v>Meet or obtain lower value</v>
      </c>
      <c r="G21" s="143" t="str">
        <f t="shared" si="6"/>
        <v>Meet or exceed</v>
      </c>
      <c r="H21" s="143" t="str">
        <f t="shared" si="6"/>
        <v>Meet or obtain lower value</v>
      </c>
      <c r="I21" s="127"/>
      <c r="J21" s="127"/>
      <c r="K21" s="127"/>
      <c r="L21" s="127"/>
      <c r="M21" s="127"/>
      <c r="N21" s="15"/>
    </row>
    <row r="22" spans="1:14" x14ac:dyDescent="0.2">
      <c r="A22" s="142" t="s">
        <v>129</v>
      </c>
      <c r="B22" s="144"/>
      <c r="C22" s="143" t="str">
        <f>IF(AND(C20="Meet",C21="Meet or exceed"),"Meet or obtain lower value","")</f>
        <v/>
      </c>
      <c r="D22" s="143" t="str">
        <f t="shared" ref="D22:H22" si="7">IF(AND(D20="Meet",D21="Meet or exceed"),"Meet or obtain lower value","")</f>
        <v/>
      </c>
      <c r="E22" s="143" t="str">
        <f t="shared" si="7"/>
        <v/>
      </c>
      <c r="F22" s="143" t="str">
        <f t="shared" si="7"/>
        <v/>
      </c>
      <c r="G22" s="143" t="str">
        <f t="shared" si="7"/>
        <v/>
      </c>
      <c r="H22" s="143" t="str">
        <f t="shared" si="7"/>
        <v/>
      </c>
      <c r="I22" s="127"/>
      <c r="J22" s="127"/>
      <c r="K22" s="127"/>
      <c r="L22" s="127"/>
      <c r="M22" s="127"/>
      <c r="N22" s="15"/>
    </row>
    <row r="23" spans="1:14" x14ac:dyDescent="0.2">
      <c r="A23" s="54">
        <v>2015</v>
      </c>
      <c r="B23" s="129"/>
      <c r="C23" s="110" t="str">
        <f>IF(OR(C24=C$12,C25=C$12,C26=C$12),"Yes","No")</f>
        <v>Yes</v>
      </c>
      <c r="D23" s="110" t="str">
        <f t="shared" ref="D23:H23" si="8">IF(OR(D24=D$12,D25=D$12,D26=D$12),"Yes","No")</f>
        <v>Yes</v>
      </c>
      <c r="E23" s="110" t="str">
        <f t="shared" si="8"/>
        <v>No</v>
      </c>
      <c r="F23" s="110" t="str">
        <f t="shared" si="8"/>
        <v>No</v>
      </c>
      <c r="G23" s="110" t="str">
        <f t="shared" si="8"/>
        <v>Yes</v>
      </c>
      <c r="H23" s="110" t="str">
        <f t="shared" si="8"/>
        <v>No</v>
      </c>
      <c r="I23" s="19"/>
      <c r="J23" s="19"/>
      <c r="K23" s="19"/>
      <c r="L23" s="19"/>
      <c r="M23" s="19"/>
      <c r="N23" s="15"/>
    </row>
    <row r="24" spans="1:14" x14ac:dyDescent="0.2">
      <c r="A24" s="142" t="s">
        <v>129</v>
      </c>
      <c r="B24" s="144"/>
      <c r="C24" s="143" t="str">
        <f>IF(ISTEXT(C56),"No target value",IF(ISTEXT(C57),"No actual value",IF(C56=C57,"Meet",IF(C57&gt;C56,"Exceed","Obtain lower value"))))</f>
        <v>Meet</v>
      </c>
      <c r="D24" s="143" t="str">
        <f t="shared" ref="D24:H24" si="9">IF(ISTEXT(D56),"No target value",IF(ISTEXT(D57),"No actual value",IF(D56=D57,"Meet",IF(D56&lt;D57,"Exceed","Obtain lower value"))))</f>
        <v>Exceed</v>
      </c>
      <c r="E24" s="143" t="str">
        <f t="shared" si="9"/>
        <v>Meet</v>
      </c>
      <c r="F24" s="143" t="str">
        <f t="shared" si="9"/>
        <v>Exceed</v>
      </c>
      <c r="G24" s="143" t="str">
        <f t="shared" si="9"/>
        <v>Exceed</v>
      </c>
      <c r="H24" s="143" t="str">
        <f t="shared" si="9"/>
        <v>Obtain lower value</v>
      </c>
      <c r="I24" s="127"/>
      <c r="J24" s="127"/>
      <c r="K24" s="127"/>
      <c r="L24" s="127"/>
      <c r="M24" s="127"/>
      <c r="N24" s="15"/>
    </row>
    <row r="25" spans="1:14" x14ac:dyDescent="0.2">
      <c r="A25" s="142" t="s">
        <v>129</v>
      </c>
      <c r="B25" s="144"/>
      <c r="C25" s="143" t="str">
        <f>IF(C24="Exceed","Meet or exceed",IF(C24="Obtain lower value","Meet or obtain lower value",IF(C24="Meet","Meet or exceed","Meet or obtain lower value")))</f>
        <v>Meet or exceed</v>
      </c>
      <c r="D25" s="143" t="str">
        <f t="shared" ref="D25:H25" si="10">IF(D24="Exceed","Meet or exceed",IF(D24="Obtain lower value","Meet or obtain lower value",IF(D24="Meet","Meet or exceed","Meet or obtain lower value")))</f>
        <v>Meet or exceed</v>
      </c>
      <c r="E25" s="143" t="str">
        <f t="shared" si="10"/>
        <v>Meet or exceed</v>
      </c>
      <c r="F25" s="143" t="str">
        <f t="shared" si="10"/>
        <v>Meet or exceed</v>
      </c>
      <c r="G25" s="143" t="str">
        <f t="shared" si="10"/>
        <v>Meet or exceed</v>
      </c>
      <c r="H25" s="143" t="str">
        <f t="shared" si="10"/>
        <v>Meet or obtain lower value</v>
      </c>
      <c r="I25" s="127"/>
      <c r="J25" s="127"/>
      <c r="K25" s="127"/>
      <c r="L25" s="127"/>
      <c r="M25" s="127"/>
      <c r="N25" s="15"/>
    </row>
    <row r="26" spans="1:14" x14ac:dyDescent="0.2">
      <c r="A26" s="142" t="s">
        <v>129</v>
      </c>
      <c r="B26" s="144"/>
      <c r="C26" s="143" t="str">
        <f>IF(AND(C24="Meet",C25="Meet or exceed"),"Meet or obtain lower value","")</f>
        <v>Meet or obtain lower value</v>
      </c>
      <c r="D26" s="143" t="str">
        <f t="shared" ref="D26:H26" si="11">IF(AND(D24="Meet",D25="Meet or exceed"),"Meet or obtain lower value","")</f>
        <v/>
      </c>
      <c r="E26" s="143" t="str">
        <f t="shared" si="11"/>
        <v>Meet or obtain lower value</v>
      </c>
      <c r="F26" s="143" t="str">
        <f t="shared" si="11"/>
        <v/>
      </c>
      <c r="G26" s="143" t="str">
        <f t="shared" si="11"/>
        <v/>
      </c>
      <c r="H26" s="143" t="str">
        <f t="shared" si="11"/>
        <v/>
      </c>
      <c r="I26" s="127"/>
      <c r="J26" s="127"/>
      <c r="K26" s="127"/>
      <c r="L26" s="127"/>
      <c r="M26" s="127"/>
      <c r="N26" s="15"/>
    </row>
    <row r="27" spans="1:14" x14ac:dyDescent="0.2">
      <c r="A27" s="19">
        <v>2014</v>
      </c>
      <c r="B27" s="129"/>
      <c r="C27" s="106" t="str">
        <f>IF(OR(C28=C$12,C29=C$12,C30=C$12),"Yes","No")</f>
        <v>No</v>
      </c>
      <c r="D27" s="106" t="str">
        <f t="shared" ref="D27:H27" si="12">IF(OR(D28=D$12,D29=D$12,D30=D$12),"Yes","No")</f>
        <v>Yes</v>
      </c>
      <c r="E27" s="106" t="str">
        <f t="shared" si="12"/>
        <v>No</v>
      </c>
      <c r="F27" s="106" t="str">
        <f t="shared" si="12"/>
        <v>No</v>
      </c>
      <c r="G27" s="106" t="str">
        <f t="shared" si="12"/>
        <v>No</v>
      </c>
      <c r="H27" s="106" t="str">
        <f t="shared" si="12"/>
        <v>No</v>
      </c>
      <c r="I27" s="19"/>
      <c r="J27" s="19"/>
      <c r="K27" s="19"/>
      <c r="L27" s="19"/>
      <c r="M27" s="19"/>
      <c r="N27" s="15"/>
    </row>
    <row r="28" spans="1:14" x14ac:dyDescent="0.2">
      <c r="A28" s="142" t="s">
        <v>129</v>
      </c>
      <c r="B28" s="144"/>
      <c r="C28" s="143" t="str">
        <f>IF(ISTEXT(C60),"No target value",IF(ISTEXT(C61),"No actual value",IF(C60=C61,"Meet",IF(C61&gt;C60,"Exceed","Obtain lower value"))))</f>
        <v>Obtain lower value</v>
      </c>
      <c r="D28" s="143" t="str">
        <f t="shared" ref="D28:H28" si="13">IF(ISTEXT(D60),"No target value",IF(ISTEXT(D61),"No actual value",IF(D60=D61,"Meet",IF(D60&lt;D61,"Exceed","Obtain lower value"))))</f>
        <v>Exceed</v>
      </c>
      <c r="E28" s="143" t="str">
        <f t="shared" si="13"/>
        <v>Obtain lower value</v>
      </c>
      <c r="F28" s="143" t="str">
        <f t="shared" si="13"/>
        <v>Exceed</v>
      </c>
      <c r="G28" s="143" t="str">
        <f t="shared" si="13"/>
        <v>Obtain lower value</v>
      </c>
      <c r="H28" s="143" t="str">
        <f t="shared" si="13"/>
        <v>No target value</v>
      </c>
      <c r="I28" s="127"/>
      <c r="J28" s="127"/>
      <c r="K28" s="127"/>
      <c r="L28" s="127"/>
      <c r="M28" s="127"/>
      <c r="N28" s="15"/>
    </row>
    <row r="29" spans="1:14" x14ac:dyDescent="0.2">
      <c r="A29" s="142" t="s">
        <v>129</v>
      </c>
      <c r="B29" s="144"/>
      <c r="C29" s="143" t="str">
        <f>IF(C28="Exceed","Meet or exceed",IF(C28="Obtain lower value","Meet or obtain lower value",IF(C28="Meet","Meet or exceed","Meet or obtain lower value")))</f>
        <v>Meet or obtain lower value</v>
      </c>
      <c r="D29" s="143" t="str">
        <f t="shared" ref="D29:H29" si="14">IF(D28="Exceed","Meet or exceed",IF(D28="Obtain lower value","Meet or obtain lower value",IF(D28="Meet","Meet or exceed","Meet or obtain lower value")))</f>
        <v>Meet or exceed</v>
      </c>
      <c r="E29" s="143" t="str">
        <f t="shared" si="14"/>
        <v>Meet or obtain lower value</v>
      </c>
      <c r="F29" s="143" t="str">
        <f t="shared" si="14"/>
        <v>Meet or exceed</v>
      </c>
      <c r="G29" s="143" t="str">
        <f t="shared" si="14"/>
        <v>Meet or obtain lower value</v>
      </c>
      <c r="H29" s="143" t="str">
        <f t="shared" si="14"/>
        <v>Meet or obtain lower value</v>
      </c>
      <c r="I29" s="127"/>
      <c r="J29" s="127"/>
      <c r="K29" s="127"/>
      <c r="L29" s="127"/>
      <c r="M29" s="127"/>
      <c r="N29" s="15"/>
    </row>
    <row r="30" spans="1:14" x14ac:dyDescent="0.2">
      <c r="A30" s="142" t="s">
        <v>129</v>
      </c>
      <c r="B30" s="144"/>
      <c r="C30" s="143" t="str">
        <f>IF(AND(C28="Meet",C29="Meet or exceed"),"Meet or obtain lower value","")</f>
        <v/>
      </c>
      <c r="D30" s="143" t="str">
        <f t="shared" ref="D30:H30" si="15">IF(AND(D28="Meet",D29="Meet or exceed"),"Meet or obtain lower value","")</f>
        <v/>
      </c>
      <c r="E30" s="143" t="str">
        <f t="shared" si="15"/>
        <v/>
      </c>
      <c r="F30" s="143" t="str">
        <f t="shared" si="15"/>
        <v/>
      </c>
      <c r="G30" s="143" t="str">
        <f t="shared" si="15"/>
        <v/>
      </c>
      <c r="H30" s="143" t="str">
        <f t="shared" si="15"/>
        <v/>
      </c>
      <c r="I30" s="127"/>
      <c r="J30" s="127"/>
      <c r="K30" s="127"/>
      <c r="L30" s="127"/>
      <c r="M30" s="127"/>
      <c r="N30" s="15"/>
    </row>
    <row r="31" spans="1:14" x14ac:dyDescent="0.2">
      <c r="A31" s="54">
        <v>2013</v>
      </c>
      <c r="B31" s="48"/>
      <c r="C31" s="110" t="str">
        <f>IF(OR(C32=C$12,C33=C$12,C34=C$12),"Yes","No")</f>
        <v>Yes</v>
      </c>
      <c r="D31" s="110" t="str">
        <f t="shared" ref="D31:H31" si="16">IF(OR(D32=D$12,D33=D$12,D34=D$12),"Yes","No")</f>
        <v>Yes</v>
      </c>
      <c r="E31" s="110" t="str">
        <f t="shared" si="16"/>
        <v>No</v>
      </c>
      <c r="F31" s="110" t="str">
        <f t="shared" si="16"/>
        <v>No</v>
      </c>
      <c r="G31" s="110" t="str">
        <f t="shared" si="16"/>
        <v>Yes</v>
      </c>
      <c r="H31" s="110" t="str">
        <f t="shared" si="16"/>
        <v>No</v>
      </c>
      <c r="I31" s="19"/>
      <c r="J31" s="19"/>
      <c r="K31" s="19"/>
      <c r="L31" s="19"/>
      <c r="M31" s="19"/>
      <c r="N31" s="15"/>
    </row>
    <row r="32" spans="1:14" x14ac:dyDescent="0.2">
      <c r="A32" s="142" t="s">
        <v>129</v>
      </c>
      <c r="B32" s="145"/>
      <c r="C32" s="143" t="str">
        <f>IF(ISTEXT(C64),"No target value",IF(ISTEXT(C65),"No actual value",IF(C64=C65,"Meet",IF(C65&gt;C64,"Exceed","Obtain lower value"))))</f>
        <v>Meet</v>
      </c>
      <c r="D32" s="143" t="str">
        <f t="shared" ref="D32:H32" si="17">IF(ISTEXT(D64),"No target value",IF(ISTEXT(D65),"No actual value",IF(D64=D65,"Meet",IF(D64&lt;D65,"Exceed","Obtain lower value"))))</f>
        <v>Exceed</v>
      </c>
      <c r="E32" s="143" t="str">
        <f t="shared" si="17"/>
        <v>No target value</v>
      </c>
      <c r="F32" s="143" t="str">
        <f t="shared" si="17"/>
        <v>Exceed</v>
      </c>
      <c r="G32" s="143" t="str">
        <f t="shared" si="17"/>
        <v>Exceed</v>
      </c>
      <c r="H32" s="143" t="str">
        <f t="shared" si="17"/>
        <v>No target value</v>
      </c>
      <c r="I32" s="127"/>
      <c r="J32" s="127"/>
      <c r="K32" s="127"/>
      <c r="L32" s="127"/>
      <c r="M32" s="127"/>
      <c r="N32" s="15"/>
    </row>
    <row r="33" spans="1:14" x14ac:dyDescent="0.2">
      <c r="A33" s="142" t="s">
        <v>129</v>
      </c>
      <c r="B33" s="145"/>
      <c r="C33" s="143" t="str">
        <f>IF(C32="Exceed","Meet or exceed",IF(C32="Obtain lower value","Meet or obtain lower value",IF(C32="Meet","Meet or exceed","Meet or obtain lower value")))</f>
        <v>Meet or exceed</v>
      </c>
      <c r="D33" s="143" t="str">
        <f t="shared" ref="D33:H33" si="18">IF(D32="Exceed","Meet or exceed",IF(D32="Obtain lower value","Meet or obtain lower value",IF(D32="Meet","Meet or exceed","Meet or obtain lower value")))</f>
        <v>Meet or exceed</v>
      </c>
      <c r="E33" s="143" t="str">
        <f t="shared" si="18"/>
        <v>Meet or obtain lower value</v>
      </c>
      <c r="F33" s="143" t="str">
        <f t="shared" si="18"/>
        <v>Meet or exceed</v>
      </c>
      <c r="G33" s="143" t="str">
        <f t="shared" si="18"/>
        <v>Meet or exceed</v>
      </c>
      <c r="H33" s="143" t="str">
        <f t="shared" si="18"/>
        <v>Meet or obtain lower value</v>
      </c>
      <c r="I33" s="127"/>
      <c r="J33" s="127"/>
      <c r="K33" s="127"/>
      <c r="L33" s="127"/>
      <c r="M33" s="127"/>
      <c r="N33" s="15"/>
    </row>
    <row r="34" spans="1:14" x14ac:dyDescent="0.2">
      <c r="A34" s="142" t="s">
        <v>129</v>
      </c>
      <c r="B34" s="145"/>
      <c r="C34" s="143" t="str">
        <f>IF(AND(C32="Meet",C33="Meet or exceed"),"Meet or obtain lower value","")</f>
        <v>Meet or obtain lower value</v>
      </c>
      <c r="D34" s="143" t="str">
        <f t="shared" ref="D34:H34" si="19">IF(AND(D32="Meet",D33="Meet or exceed"),"Meet or obtain lower value","")</f>
        <v/>
      </c>
      <c r="E34" s="143" t="str">
        <f t="shared" si="19"/>
        <v/>
      </c>
      <c r="F34" s="143" t="str">
        <f t="shared" si="19"/>
        <v/>
      </c>
      <c r="G34" s="143" t="str">
        <f t="shared" si="19"/>
        <v/>
      </c>
      <c r="H34" s="143" t="str">
        <f t="shared" si="19"/>
        <v/>
      </c>
      <c r="I34" s="127"/>
      <c r="J34" s="127"/>
      <c r="K34" s="127"/>
      <c r="L34" s="127"/>
      <c r="M34" s="127"/>
      <c r="N34" s="15"/>
    </row>
    <row r="35" spans="1:14" x14ac:dyDescent="0.2">
      <c r="A35" s="19"/>
      <c r="B35" s="77"/>
      <c r="C35" s="15"/>
      <c r="D35" s="15"/>
      <c r="E35" s="15"/>
      <c r="F35" s="15"/>
      <c r="G35" s="15"/>
      <c r="H35" s="15"/>
      <c r="I35" s="19"/>
      <c r="J35" s="19"/>
      <c r="K35" s="19"/>
      <c r="L35" s="19"/>
      <c r="M35" s="19"/>
      <c r="N35" s="15"/>
    </row>
    <row r="36" spans="1:14" x14ac:dyDescent="0.2">
      <c r="A36" s="48" t="s">
        <v>114</v>
      </c>
      <c r="B36" s="82"/>
      <c r="C36" s="15"/>
      <c r="D36" s="15"/>
      <c r="E36" s="15"/>
      <c r="F36" s="15"/>
      <c r="G36" s="15"/>
      <c r="H36" s="15"/>
      <c r="I36" s="19"/>
      <c r="J36" s="19"/>
      <c r="K36" s="19"/>
      <c r="L36" s="19"/>
      <c r="M36" s="19"/>
      <c r="N36" s="15"/>
    </row>
    <row r="37" spans="1:14" s="26" customFormat="1" x14ac:dyDescent="0.2">
      <c r="A37" s="19">
        <v>2018</v>
      </c>
      <c r="B37" s="129"/>
      <c r="C37" s="106" t="str">
        <f>IF(ISTEXT(C48), "No prior year target", IF((AND(ISNUMBER(C48),C48=C45)), "Same as prior year", IF((AND(ISNUMBER(C48),C48&lt; C45)), "Increased from prior year", "Decreased from prior year")))</f>
        <v>Increased from prior year</v>
      </c>
      <c r="D37" s="106" t="str">
        <f t="shared" ref="D37:H38" si="20">IF(ISTEXT(D64), "No prior year target", IF((AND(ISNUMBER(D64),D64= D60)), "Same as prior year", IF((AND(ISNUMBER(D64),D64&lt; D60)), "Increased from prior year", "Decreased from prior year")))</f>
        <v>Increased from prior year</v>
      </c>
      <c r="E37" s="106" t="str">
        <f t="shared" si="20"/>
        <v>No prior year target</v>
      </c>
      <c r="F37" s="106" t="str">
        <f t="shared" si="20"/>
        <v>Increased from prior year</v>
      </c>
      <c r="G37" s="106" t="str">
        <f t="shared" si="20"/>
        <v>Increased from prior year</v>
      </c>
      <c r="H37" s="106" t="str">
        <f t="shared" si="20"/>
        <v>No prior year target</v>
      </c>
      <c r="I37" s="19"/>
      <c r="J37" s="19"/>
      <c r="K37" s="19"/>
      <c r="L37" s="19"/>
      <c r="M37" s="19"/>
      <c r="N37" s="15"/>
    </row>
    <row r="38" spans="1:14" s="26" customFormat="1" x14ac:dyDescent="0.2">
      <c r="A38" s="54">
        <v>2017</v>
      </c>
      <c r="B38" s="129"/>
      <c r="C38" s="110" t="str">
        <f>IF(ISTEXT(C52), "No prior year target", IF((AND(ISNUMBER(C52),C52= C48)), "Same as prior year", IF((AND(ISNUMBER(C52),C52&lt; C48)), "Increased from prior year", "Decreased from prior year")))</f>
        <v>Same as prior year</v>
      </c>
      <c r="D38" s="110" t="str">
        <f t="shared" si="20"/>
        <v>Increased from prior year</v>
      </c>
      <c r="E38" s="110" t="str">
        <f t="shared" si="20"/>
        <v>No prior year target</v>
      </c>
      <c r="F38" s="110" t="str">
        <f t="shared" si="20"/>
        <v>Increased from prior year</v>
      </c>
      <c r="G38" s="110" t="str">
        <f t="shared" si="20"/>
        <v>Decreased from prior year</v>
      </c>
      <c r="H38" s="110" t="str">
        <f t="shared" si="20"/>
        <v>No prior year target</v>
      </c>
      <c r="I38" s="19"/>
      <c r="J38" s="19"/>
      <c r="K38" s="19"/>
      <c r="L38" s="19"/>
      <c r="M38" s="19"/>
      <c r="N38" s="15"/>
    </row>
    <row r="39" spans="1:14" s="26" customFormat="1" x14ac:dyDescent="0.2">
      <c r="A39" s="19">
        <v>2016</v>
      </c>
      <c r="B39" s="48"/>
      <c r="C39" s="106" t="str">
        <f>IF(ISTEXT(C56), "No prior year target", IF((AND(ISNUMBER(C56),C56=C52)), "Same as prior year", IF((AND(ISNUMBER(C56),C56&lt; C52)), "Increased from prior year", "Decreased from prior year")))</f>
        <v>Increased from prior year</v>
      </c>
      <c r="D39" s="106" t="str">
        <f t="shared" ref="D39:H41" si="21">IF(ISTEXT(D58), "No prior year target", IF((AND(ISNUMBER(D58),D58= D54)), "Same as prior year", IF((AND(ISNUMBER(D58),D58&lt; D54)), "Increased from prior year", "Decreased from prior year")))</f>
        <v>Decreased from prior year</v>
      </c>
      <c r="E39" s="106" t="str">
        <f t="shared" si="21"/>
        <v>Decreased from prior year</v>
      </c>
      <c r="F39" s="106" t="str">
        <f t="shared" si="21"/>
        <v>Decreased from prior year</v>
      </c>
      <c r="G39" s="106" t="str">
        <f t="shared" si="21"/>
        <v>Decreased from prior year</v>
      </c>
      <c r="H39" s="106" t="str">
        <f t="shared" si="21"/>
        <v>Decreased from prior year</v>
      </c>
      <c r="I39" s="19"/>
      <c r="J39" s="19"/>
      <c r="K39" s="19"/>
      <c r="L39" s="19"/>
      <c r="M39" s="19"/>
      <c r="N39" s="15"/>
    </row>
    <row r="40" spans="1:14" s="26" customFormat="1" x14ac:dyDescent="0.2">
      <c r="A40" s="54">
        <v>2015</v>
      </c>
      <c r="B40" s="51"/>
      <c r="C40" s="110" t="str">
        <f>IF(ISTEXT(C60), "No prior year target", IF((AND(ISNUMBER(C60),C60=C56)), "Same as prior year", IF((AND(ISNUMBER(C60),C60&lt; C56)), "Increased from prior year", "Decreased from prior year")))</f>
        <v>Same as prior year</v>
      </c>
      <c r="D40" s="110" t="str">
        <f t="shared" si="21"/>
        <v>Decreased from prior year</v>
      </c>
      <c r="E40" s="110" t="str">
        <f t="shared" si="21"/>
        <v>Decreased from prior year</v>
      </c>
      <c r="F40" s="110" t="str">
        <f t="shared" si="21"/>
        <v>Decreased from prior year</v>
      </c>
      <c r="G40" s="110" t="str">
        <f t="shared" si="21"/>
        <v>Decreased from prior year</v>
      </c>
      <c r="H40" s="110" t="str">
        <f t="shared" si="21"/>
        <v>Decreased from prior year</v>
      </c>
      <c r="I40" s="19"/>
      <c r="J40" s="19"/>
      <c r="K40" s="19"/>
      <c r="L40" s="19"/>
      <c r="M40" s="19"/>
      <c r="N40" s="15"/>
    </row>
    <row r="41" spans="1:14" s="26" customFormat="1" x14ac:dyDescent="0.2">
      <c r="A41" s="19">
        <v>2014</v>
      </c>
      <c r="B41" s="127"/>
      <c r="C41" s="106" t="str">
        <f>IF(ISTEXT(C64), "No prior year target", IF((AND(ISNUMBER(C64),C64= C60)), "Same as prior year", IF((AND(ISNUMBER(C64),C64&lt; C60)), "Increased from prior year", "Decreased from prior year")))</f>
        <v>Increased from prior year</v>
      </c>
      <c r="D41" s="106" t="str">
        <f t="shared" si="21"/>
        <v>Increased from prior year</v>
      </c>
      <c r="E41" s="106" t="str">
        <f t="shared" si="21"/>
        <v>Same as prior year</v>
      </c>
      <c r="F41" s="106" t="str">
        <f t="shared" si="21"/>
        <v>Increased from prior year</v>
      </c>
      <c r="G41" s="106" t="str">
        <f t="shared" si="21"/>
        <v>Decreased from prior year</v>
      </c>
      <c r="H41" s="106" t="str">
        <f t="shared" si="21"/>
        <v>No prior year target</v>
      </c>
      <c r="I41" s="19"/>
      <c r="J41" s="19"/>
      <c r="K41" s="19"/>
      <c r="L41" s="19"/>
      <c r="M41" s="19"/>
      <c r="N41" s="15"/>
    </row>
    <row r="42" spans="1:14" s="26" customFormat="1" x14ac:dyDescent="0.2">
      <c r="A42" s="19"/>
      <c r="B42" s="82"/>
      <c r="C42" s="15"/>
      <c r="D42" s="15"/>
      <c r="E42" s="15"/>
      <c r="F42" s="15"/>
      <c r="G42" s="15"/>
      <c r="H42" s="15"/>
      <c r="I42" s="19"/>
      <c r="J42" s="19"/>
      <c r="K42" s="19"/>
      <c r="L42" s="19"/>
      <c r="M42" s="19"/>
      <c r="N42" s="15"/>
    </row>
    <row r="43" spans="1:14" s="26" customFormat="1" ht="25.5" x14ac:dyDescent="0.2">
      <c r="A43" s="63" t="s">
        <v>95</v>
      </c>
      <c r="B43" s="82"/>
      <c r="C43" s="15"/>
      <c r="D43" s="15"/>
      <c r="E43" s="15"/>
      <c r="F43" s="15"/>
      <c r="G43" s="15"/>
      <c r="H43" s="15"/>
      <c r="I43" s="19"/>
      <c r="J43" s="19"/>
      <c r="K43" s="19"/>
      <c r="L43" s="19"/>
      <c r="M43" s="19"/>
      <c r="N43" s="15"/>
    </row>
    <row r="44" spans="1:14" s="26" customFormat="1" x14ac:dyDescent="0.2">
      <c r="A44" s="48">
        <v>2018</v>
      </c>
      <c r="B44" s="77"/>
      <c r="C44" s="121"/>
      <c r="D44" s="124"/>
      <c r="E44" s="121"/>
      <c r="F44" s="125"/>
      <c r="G44" s="66"/>
      <c r="H44" s="121"/>
      <c r="I44" s="19"/>
      <c r="J44" s="19"/>
      <c r="K44" s="19"/>
      <c r="L44" s="19"/>
      <c r="M44" s="19"/>
      <c r="N44" s="15"/>
    </row>
    <row r="45" spans="1:14" s="26" customFormat="1" x14ac:dyDescent="0.2">
      <c r="A45" s="54" t="s">
        <v>45</v>
      </c>
      <c r="B45" s="82"/>
      <c r="C45" s="122">
        <v>130</v>
      </c>
      <c r="D45" s="132">
        <v>6500000</v>
      </c>
      <c r="E45" s="122">
        <v>130</v>
      </c>
      <c r="F45" s="133">
        <v>0.64200000000000002</v>
      </c>
      <c r="G45" s="134">
        <v>3000</v>
      </c>
      <c r="H45" s="140">
        <v>0.95</v>
      </c>
      <c r="I45" s="19"/>
      <c r="J45" s="19"/>
      <c r="K45" s="19"/>
      <c r="L45" s="19"/>
      <c r="M45" s="19"/>
      <c r="N45" s="15"/>
    </row>
    <row r="46" spans="1:14" s="26" customFormat="1" x14ac:dyDescent="0.2">
      <c r="A46" s="19"/>
      <c r="B46" s="83"/>
      <c r="C46" s="121"/>
      <c r="D46" s="124"/>
      <c r="E46" s="121"/>
      <c r="F46" s="125"/>
      <c r="G46" s="66"/>
      <c r="H46" s="121"/>
      <c r="I46" s="19"/>
      <c r="J46" s="19"/>
      <c r="K46" s="19"/>
      <c r="L46" s="19"/>
      <c r="M46" s="19"/>
      <c r="N46" s="15"/>
    </row>
    <row r="47" spans="1:14" s="26" customFormat="1" x14ac:dyDescent="0.2">
      <c r="A47" s="48">
        <v>2017</v>
      </c>
      <c r="B47" s="77"/>
      <c r="C47" s="121"/>
      <c r="D47" s="124"/>
      <c r="E47" s="121"/>
      <c r="F47" s="125"/>
      <c r="G47" s="66"/>
      <c r="H47" s="121"/>
      <c r="I47" s="19"/>
      <c r="J47" s="19"/>
      <c r="K47" s="19"/>
      <c r="L47" s="19"/>
      <c r="M47" s="19"/>
      <c r="N47" s="15"/>
    </row>
    <row r="48" spans="1:14" s="26" customFormat="1" x14ac:dyDescent="0.2">
      <c r="A48" s="54" t="s">
        <v>45</v>
      </c>
      <c r="B48" s="82"/>
      <c r="C48" s="122">
        <v>125</v>
      </c>
      <c r="D48" s="132">
        <v>6000000</v>
      </c>
      <c r="E48" s="122">
        <v>125</v>
      </c>
      <c r="F48" s="133">
        <v>0.63800000000000001</v>
      </c>
      <c r="G48" s="134">
        <v>3000</v>
      </c>
      <c r="H48" s="140">
        <v>0.93</v>
      </c>
      <c r="I48" s="19"/>
      <c r="J48" s="19"/>
      <c r="K48" s="19"/>
      <c r="L48" s="19"/>
      <c r="M48" s="19"/>
      <c r="N48" s="15"/>
    </row>
    <row r="49" spans="1:14" s="26" customFormat="1" x14ac:dyDescent="0.2">
      <c r="A49" s="19" t="s">
        <v>46</v>
      </c>
      <c r="B49" s="82"/>
      <c r="C49" s="123">
        <v>120</v>
      </c>
      <c r="D49" s="135">
        <v>6041161</v>
      </c>
      <c r="E49" s="123">
        <v>120</v>
      </c>
      <c r="F49" s="136">
        <v>0.64200000000000002</v>
      </c>
      <c r="G49" s="137">
        <v>2479</v>
      </c>
      <c r="H49" s="141">
        <v>0.95</v>
      </c>
      <c r="I49" s="19"/>
      <c r="J49" s="19"/>
      <c r="K49" s="19"/>
      <c r="L49" s="19"/>
      <c r="M49" s="19"/>
      <c r="N49" s="15"/>
    </row>
    <row r="50" spans="1:14" s="26" customFormat="1" x14ac:dyDescent="0.2">
      <c r="A50" s="19"/>
      <c r="B50" s="82"/>
      <c r="C50" s="121"/>
      <c r="D50" s="124"/>
      <c r="E50" s="121"/>
      <c r="F50" s="125"/>
      <c r="G50" s="66"/>
      <c r="H50" s="121"/>
      <c r="I50" s="19"/>
      <c r="J50" s="19"/>
      <c r="K50" s="19"/>
      <c r="L50" s="19"/>
      <c r="M50" s="19"/>
      <c r="N50" s="15"/>
    </row>
    <row r="51" spans="1:14" s="26" customFormat="1" x14ac:dyDescent="0.2">
      <c r="A51" s="48">
        <v>2016</v>
      </c>
      <c r="B51" s="82"/>
      <c r="C51" s="121"/>
      <c r="D51" s="124"/>
      <c r="E51" s="121"/>
      <c r="F51" s="125"/>
      <c r="G51" s="66"/>
      <c r="H51" s="121"/>
      <c r="I51" s="19"/>
      <c r="J51" s="19"/>
      <c r="K51" s="19"/>
      <c r="L51" s="19"/>
      <c r="M51" s="19"/>
      <c r="N51" s="15"/>
    </row>
    <row r="52" spans="1:14" s="26" customFormat="1" x14ac:dyDescent="0.2">
      <c r="A52" s="54" t="s">
        <v>45</v>
      </c>
      <c r="B52" s="77"/>
      <c r="C52" s="122">
        <v>125</v>
      </c>
      <c r="D52" s="132">
        <v>5500000</v>
      </c>
      <c r="E52" s="122">
        <v>125</v>
      </c>
      <c r="F52" s="133">
        <v>0.62</v>
      </c>
      <c r="G52" s="134">
        <v>3000</v>
      </c>
      <c r="H52" s="140">
        <v>0.9</v>
      </c>
      <c r="I52" s="19"/>
      <c r="J52" s="19"/>
      <c r="K52" s="19"/>
      <c r="L52" s="19"/>
      <c r="M52" s="19"/>
      <c r="N52" s="15"/>
    </row>
    <row r="53" spans="1:14" s="26" customFormat="1" x14ac:dyDescent="0.2">
      <c r="A53" s="19" t="s">
        <v>46</v>
      </c>
      <c r="B53" s="78"/>
      <c r="C53" s="123">
        <v>105</v>
      </c>
      <c r="D53" s="135">
        <v>5725667</v>
      </c>
      <c r="E53" s="123">
        <v>105</v>
      </c>
      <c r="F53" s="136">
        <v>0.63800000000000001</v>
      </c>
      <c r="G53" s="137">
        <v>2301</v>
      </c>
      <c r="H53" s="141">
        <v>0.92</v>
      </c>
      <c r="I53" s="19"/>
      <c r="J53" s="19"/>
      <c r="K53" s="19"/>
      <c r="L53" s="19"/>
      <c r="M53" s="19"/>
      <c r="N53" s="15"/>
    </row>
    <row r="54" spans="1:14" s="26" customFormat="1" x14ac:dyDescent="0.2">
      <c r="A54" s="19"/>
      <c r="B54" s="82"/>
      <c r="C54" s="121"/>
      <c r="D54" s="124"/>
      <c r="E54" s="121"/>
      <c r="F54" s="125"/>
      <c r="G54" s="66"/>
      <c r="H54" s="121"/>
      <c r="I54" s="19"/>
      <c r="J54" s="19"/>
      <c r="K54" s="19"/>
      <c r="L54" s="19"/>
      <c r="M54" s="19"/>
      <c r="N54" s="15"/>
    </row>
    <row r="55" spans="1:14" s="26" customFormat="1" x14ac:dyDescent="0.2">
      <c r="A55" s="48">
        <v>2015</v>
      </c>
      <c r="B55" s="82"/>
      <c r="C55" s="121"/>
      <c r="D55" s="124"/>
      <c r="E55" s="121"/>
      <c r="F55" s="125"/>
      <c r="G55" s="66"/>
      <c r="H55" s="121"/>
      <c r="I55" s="19"/>
      <c r="J55" s="19"/>
      <c r="K55" s="19"/>
      <c r="L55" s="19"/>
      <c r="M55" s="19"/>
      <c r="N55" s="15"/>
    </row>
    <row r="56" spans="1:14" s="26" customFormat="1" x14ac:dyDescent="0.2">
      <c r="A56" s="54" t="s">
        <v>45</v>
      </c>
      <c r="B56" s="78"/>
      <c r="C56" s="122">
        <v>100</v>
      </c>
      <c r="D56" s="132">
        <v>5000000</v>
      </c>
      <c r="E56" s="122">
        <v>100</v>
      </c>
      <c r="F56" s="133">
        <v>0.61</v>
      </c>
      <c r="G56" s="134">
        <v>2500</v>
      </c>
      <c r="H56" s="140">
        <v>0.9</v>
      </c>
      <c r="I56" s="19"/>
      <c r="J56" s="19"/>
      <c r="K56" s="19"/>
      <c r="L56" s="19"/>
      <c r="M56" s="19"/>
      <c r="N56" s="15"/>
    </row>
    <row r="57" spans="1:14" s="26" customFormat="1" x14ac:dyDescent="0.2">
      <c r="A57" s="19" t="s">
        <v>46</v>
      </c>
      <c r="B57" s="77"/>
      <c r="C57" s="123">
        <v>100</v>
      </c>
      <c r="D57" s="135">
        <v>5255487</v>
      </c>
      <c r="E57" s="123">
        <v>100</v>
      </c>
      <c r="F57" s="136">
        <v>0.62</v>
      </c>
      <c r="G57" s="137">
        <v>3164</v>
      </c>
      <c r="H57" s="141">
        <v>0.85</v>
      </c>
      <c r="I57" s="19"/>
      <c r="J57" s="19"/>
      <c r="K57" s="19"/>
      <c r="L57" s="19"/>
      <c r="M57" s="19"/>
      <c r="N57" s="15"/>
    </row>
    <row r="58" spans="1:14" s="26" customFormat="1" x14ac:dyDescent="0.2">
      <c r="A58" s="19"/>
      <c r="B58" s="82"/>
      <c r="C58" s="121"/>
      <c r="D58" s="124"/>
      <c r="E58" s="121"/>
      <c r="F58" s="125"/>
      <c r="G58" s="66"/>
      <c r="H58" s="121"/>
      <c r="I58" s="19"/>
      <c r="J58" s="19"/>
      <c r="K58" s="19"/>
      <c r="L58" s="19"/>
      <c r="M58" s="19"/>
      <c r="N58" s="15"/>
    </row>
    <row r="59" spans="1:14" s="26" customFormat="1" x14ac:dyDescent="0.2">
      <c r="A59" s="48">
        <v>2014</v>
      </c>
      <c r="B59" s="83"/>
      <c r="C59" s="121"/>
      <c r="D59" s="124"/>
      <c r="E59" s="121"/>
      <c r="F59" s="125"/>
      <c r="G59" s="66"/>
      <c r="H59" s="121"/>
      <c r="I59" s="19"/>
      <c r="J59" s="19"/>
      <c r="K59" s="19"/>
      <c r="L59" s="19"/>
      <c r="M59" s="19"/>
      <c r="N59" s="15"/>
    </row>
    <row r="60" spans="1:14" s="26" customFormat="1" x14ac:dyDescent="0.2">
      <c r="A60" s="54" t="s">
        <v>45</v>
      </c>
      <c r="B60" s="77"/>
      <c r="C60" s="122">
        <v>100</v>
      </c>
      <c r="D60" s="132">
        <v>4500000</v>
      </c>
      <c r="E60" s="122">
        <v>100</v>
      </c>
      <c r="F60" s="133">
        <v>0.57999999999999996</v>
      </c>
      <c r="G60" s="134">
        <v>3000</v>
      </c>
      <c r="H60" s="122" t="s">
        <v>6</v>
      </c>
      <c r="I60" s="19"/>
      <c r="J60" s="19"/>
      <c r="K60" s="19"/>
      <c r="L60" s="19"/>
      <c r="M60" s="19"/>
      <c r="N60" s="15"/>
    </row>
    <row r="61" spans="1:14" s="26" customFormat="1" x14ac:dyDescent="0.2">
      <c r="A61" s="19" t="s">
        <v>46</v>
      </c>
      <c r="B61" s="82"/>
      <c r="C61" s="123">
        <v>80</v>
      </c>
      <c r="D61" s="135">
        <v>4711244</v>
      </c>
      <c r="E61" s="123">
        <v>80</v>
      </c>
      <c r="F61" s="136">
        <v>0.61</v>
      </c>
      <c r="G61" s="137">
        <v>2196</v>
      </c>
      <c r="H61" s="123" t="s">
        <v>6</v>
      </c>
      <c r="I61" s="19"/>
      <c r="J61" s="19"/>
      <c r="K61" s="19"/>
      <c r="L61" s="19"/>
      <c r="M61" s="19"/>
      <c r="N61" s="15"/>
    </row>
    <row r="62" spans="1:14" s="26" customFormat="1" x14ac:dyDescent="0.2">
      <c r="A62" s="127"/>
      <c r="B62" s="82"/>
      <c r="C62" s="127"/>
      <c r="D62" s="124"/>
      <c r="E62" s="127"/>
      <c r="F62" s="125"/>
      <c r="G62" s="66"/>
      <c r="H62" s="127"/>
      <c r="I62" s="127"/>
      <c r="J62" s="127"/>
      <c r="K62" s="127"/>
      <c r="L62" s="127"/>
      <c r="M62" s="127"/>
      <c r="N62" s="15"/>
    </row>
    <row r="63" spans="1:14" s="26" customFormat="1" x14ac:dyDescent="0.2">
      <c r="A63" s="5">
        <v>2013</v>
      </c>
      <c r="B63" s="83"/>
      <c r="C63" s="15"/>
      <c r="D63" s="15"/>
      <c r="E63" s="15"/>
      <c r="F63" s="15"/>
      <c r="G63" s="15"/>
      <c r="H63" s="15"/>
      <c r="I63" s="19"/>
      <c r="J63" s="19"/>
      <c r="K63" s="19"/>
      <c r="L63" s="19"/>
      <c r="M63" s="19"/>
      <c r="N63" s="15"/>
    </row>
    <row r="64" spans="1:14" s="26" customFormat="1" x14ac:dyDescent="0.2">
      <c r="A64" s="54" t="s">
        <v>45</v>
      </c>
      <c r="B64" s="127"/>
      <c r="C64" s="122">
        <v>5</v>
      </c>
      <c r="D64" s="132">
        <v>4000000</v>
      </c>
      <c r="E64" s="122" t="s">
        <v>6</v>
      </c>
      <c r="F64" s="133">
        <v>0.56399999999999995</v>
      </c>
      <c r="G64" s="134">
        <v>2500</v>
      </c>
      <c r="H64" s="122" t="s">
        <v>6</v>
      </c>
      <c r="I64" s="19"/>
      <c r="J64" s="19"/>
      <c r="K64" s="19"/>
      <c r="L64" s="19"/>
      <c r="M64" s="19"/>
      <c r="N64" s="15"/>
    </row>
    <row r="65" spans="1:14" s="26" customFormat="1" x14ac:dyDescent="0.2">
      <c r="A65" s="19" t="s">
        <v>46</v>
      </c>
      <c r="B65" s="129"/>
      <c r="C65" s="123">
        <v>5</v>
      </c>
      <c r="D65" s="135">
        <v>4139417</v>
      </c>
      <c r="E65" s="123" t="s">
        <v>6</v>
      </c>
      <c r="F65" s="136">
        <v>0.57999999999999996</v>
      </c>
      <c r="G65" s="137">
        <v>2926</v>
      </c>
      <c r="H65" s="123" t="s">
        <v>6</v>
      </c>
      <c r="I65" s="19"/>
      <c r="J65" s="19"/>
      <c r="K65" s="19"/>
      <c r="L65" s="19"/>
      <c r="M65" s="19"/>
      <c r="N65" s="15"/>
    </row>
    <row r="66" spans="1:14" s="26" customFormat="1" x14ac:dyDescent="0.2">
      <c r="A66" s="19"/>
      <c r="B66" s="82"/>
      <c r="C66" s="15"/>
      <c r="D66" s="15"/>
      <c r="E66" s="15"/>
      <c r="F66" s="15"/>
      <c r="G66" s="15"/>
      <c r="H66" s="15"/>
      <c r="I66" s="19"/>
      <c r="J66" s="19"/>
      <c r="K66" s="19"/>
      <c r="L66" s="19"/>
      <c r="M66" s="19"/>
      <c r="N66" s="15"/>
    </row>
    <row r="67" spans="1:14" x14ac:dyDescent="0.2">
      <c r="A67" s="63" t="s">
        <v>70</v>
      </c>
      <c r="B67" s="83"/>
      <c r="C67" s="15"/>
      <c r="D67" s="75"/>
      <c r="E67" s="15"/>
      <c r="F67" s="76"/>
      <c r="G67" s="15"/>
      <c r="H67" s="15"/>
    </row>
    <row r="68" spans="1:14" ht="89.25" x14ac:dyDescent="0.2">
      <c r="A68" s="95" t="s">
        <v>103</v>
      </c>
      <c r="B68" s="77"/>
      <c r="C68" s="110" t="s">
        <v>5</v>
      </c>
      <c r="D68" s="110" t="s">
        <v>59</v>
      </c>
      <c r="E68" s="110" t="s">
        <v>5</v>
      </c>
      <c r="F68" s="110" t="s">
        <v>128</v>
      </c>
      <c r="G68" s="110" t="s">
        <v>5</v>
      </c>
      <c r="H68" s="110" t="s">
        <v>5</v>
      </c>
    </row>
    <row r="69" spans="1:14" x14ac:dyDescent="0.2">
      <c r="B69" s="18"/>
    </row>
    <row r="70" spans="1:14" x14ac:dyDescent="0.2">
      <c r="B70" s="18"/>
    </row>
    <row r="71" spans="1:14" x14ac:dyDescent="0.2">
      <c r="B71" s="18"/>
    </row>
    <row r="72" spans="1:14" x14ac:dyDescent="0.2">
      <c r="B72" s="48"/>
    </row>
    <row r="73" spans="1:14" x14ac:dyDescent="0.2">
      <c r="B73" s="19"/>
    </row>
    <row r="74" spans="1:14" x14ac:dyDescent="0.2">
      <c r="B74" s="18"/>
    </row>
    <row r="75" spans="1:14" x14ac:dyDescent="0.2">
      <c r="B75" s="18"/>
    </row>
    <row r="76" spans="1:14" x14ac:dyDescent="0.2">
      <c r="B76" s="19"/>
    </row>
    <row r="77" spans="1:14" x14ac:dyDescent="0.2">
      <c r="B77" s="48"/>
    </row>
    <row r="78" spans="1:14" x14ac:dyDescent="0.2">
      <c r="B78" s="15"/>
    </row>
    <row r="79" spans="1:14" x14ac:dyDescent="0.2">
      <c r="B79" s="29"/>
    </row>
    <row r="80" spans="1:14" x14ac:dyDescent="0.2">
      <c r="B80" s="15"/>
    </row>
    <row r="81" spans="2:2" x14ac:dyDescent="0.2">
      <c r="B81" s="15"/>
    </row>
    <row r="82" spans="2:2" x14ac:dyDescent="0.2">
      <c r="B82" s="15"/>
    </row>
    <row r="83" spans="2:2" x14ac:dyDescent="0.2">
      <c r="B83" s="15"/>
    </row>
    <row r="84" spans="2:2" x14ac:dyDescent="0.2">
      <c r="B84" s="14"/>
    </row>
    <row r="85" spans="2:2" x14ac:dyDescent="0.2">
      <c r="B85" s="15"/>
    </row>
    <row r="86" spans="2:2" x14ac:dyDescent="0.2">
      <c r="B86" s="14"/>
    </row>
    <row r="87" spans="2:2" x14ac:dyDescent="0.2">
      <c r="B87" s="15"/>
    </row>
    <row r="88" spans="2:2" x14ac:dyDescent="0.2">
      <c r="B88" s="15"/>
    </row>
  </sheetData>
  <pageMargins left="0.7" right="0.7" top="0.75" bottom="0.75" header="0.3" footer="0.3"/>
  <pageSetup scale="70" fitToWidth="0" orientation="portrait" r:id="rId1"/>
  <headerFooter>
    <oddHeader>&amp;C&amp;"Arial,Bold"&amp;14&amp;UExample - Performance Measures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Menus'!$G$8:$G$11</xm:f>
          </x14:formula1>
          <xm:sqref>D69:D198 D6 C9:H10</xm:sqref>
        </x14:dataValidation>
        <x14:dataValidation type="list" allowBlank="1" showInputMessage="1" showErrorMessage="1">
          <x14:formula1>
            <xm:f>'Drop Down Menus'!$E$4:$E$5</xm:f>
          </x14:formula1>
          <xm:sqref>B81 B85 B9 B14 B31:B34</xm:sqref>
        </x14:dataValidation>
        <x14:dataValidation type="list" allowBlank="1" showInputMessage="1" showErrorMessage="1">
          <x14:formula1>
            <xm:f>'Drop Down Menus'!$G$2:$G$6</xm:f>
          </x14:formula1>
          <xm:sqref>C6 C69:C415 C12:H13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1"/>
  <sheetViews>
    <sheetView workbookViewId="0">
      <selection activeCell="G5" sqref="G5"/>
    </sheetView>
  </sheetViews>
  <sheetFormatPr defaultRowHeight="12.75" x14ac:dyDescent="0.2"/>
  <cols>
    <col min="7" max="7" width="29.140625" bestFit="1" customWidth="1"/>
  </cols>
  <sheetData>
    <row r="1" spans="3:7" x14ac:dyDescent="0.2">
      <c r="G1" s="46" t="s">
        <v>51</v>
      </c>
    </row>
    <row r="2" spans="3:7" x14ac:dyDescent="0.2">
      <c r="G2" t="s">
        <v>110</v>
      </c>
    </row>
    <row r="3" spans="3:7" x14ac:dyDescent="0.2">
      <c r="C3" s="46" t="s">
        <v>53</v>
      </c>
      <c r="E3" s="46" t="s">
        <v>52</v>
      </c>
      <c r="G3" t="s">
        <v>112</v>
      </c>
    </row>
    <row r="4" spans="3:7" x14ac:dyDescent="0.2">
      <c r="C4" t="s">
        <v>1</v>
      </c>
      <c r="E4" t="s">
        <v>1</v>
      </c>
      <c r="G4" t="s">
        <v>111</v>
      </c>
    </row>
    <row r="5" spans="3:7" x14ac:dyDescent="0.2">
      <c r="C5" t="s">
        <v>2</v>
      </c>
      <c r="E5" t="s">
        <v>2</v>
      </c>
      <c r="G5" t="s">
        <v>115</v>
      </c>
    </row>
    <row r="6" spans="3:7" x14ac:dyDescent="0.2">
      <c r="C6" t="s">
        <v>49</v>
      </c>
      <c r="G6" t="s">
        <v>116</v>
      </c>
    </row>
    <row r="7" spans="3:7" x14ac:dyDescent="0.2">
      <c r="E7" t="s">
        <v>1</v>
      </c>
    </row>
    <row r="8" spans="3:7" x14ac:dyDescent="0.2">
      <c r="E8" t="s">
        <v>2</v>
      </c>
      <c r="G8" t="s">
        <v>50</v>
      </c>
    </row>
    <row r="9" spans="3:7" x14ac:dyDescent="0.2">
      <c r="E9" t="s">
        <v>49</v>
      </c>
      <c r="G9" t="s">
        <v>48</v>
      </c>
    </row>
    <row r="10" spans="3:7" x14ac:dyDescent="0.2">
      <c r="G10" t="s">
        <v>47</v>
      </c>
    </row>
    <row r="11" spans="3:7" x14ac:dyDescent="0.2">
      <c r="G11"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X73"/>
  <sheetViews>
    <sheetView workbookViewId="0">
      <pane xSplit="2" ySplit="7" topLeftCell="C8" activePane="bottomRight" state="frozen"/>
      <selection pane="topRight" activeCell="C1" sqref="C1"/>
      <selection pane="bottomLeft" activeCell="A8" sqref="A8"/>
      <selection pane="bottomRight" activeCell="A2" sqref="A2"/>
    </sheetView>
  </sheetViews>
  <sheetFormatPr defaultColWidth="9.140625" defaultRowHeight="12.75" outlineLevelRow="1" x14ac:dyDescent="0.2"/>
  <cols>
    <col min="1" max="1" width="43" style="59" customWidth="1"/>
    <col min="2" max="2" width="0.85546875" style="26" customWidth="1"/>
    <col min="3" max="3" width="47.28515625" style="59" customWidth="1"/>
    <col min="4" max="4" width="46.85546875" style="59" customWidth="1"/>
    <col min="5" max="6" width="47.28515625" style="59" customWidth="1"/>
    <col min="7" max="7" width="12.28515625" style="59" customWidth="1"/>
    <col min="8" max="9" width="12.42578125" style="59" customWidth="1"/>
    <col min="10" max="10" width="10.28515625" style="59" customWidth="1"/>
    <col min="11" max="11" width="7.7109375" style="59" customWidth="1"/>
    <col min="12" max="12" width="13" style="59" customWidth="1"/>
    <col min="13" max="13" width="2.140625" style="59" customWidth="1"/>
    <col min="14" max="14" width="14.28515625" style="59" customWidth="1"/>
    <col min="15" max="15" width="10.28515625" style="59" customWidth="1"/>
    <col min="16" max="16" width="9.85546875" style="59" customWidth="1"/>
    <col min="17" max="17" width="12.140625" style="59" customWidth="1"/>
    <col min="18" max="18" width="2.140625" style="59" customWidth="1"/>
    <col min="19" max="19" width="11.42578125" style="59" customWidth="1"/>
    <col min="20" max="20" width="12" style="59" customWidth="1"/>
    <col min="21" max="21" width="12.7109375" style="59" customWidth="1"/>
    <col min="22" max="22" width="11" style="59" customWidth="1"/>
    <col min="23" max="23" width="23.5703125" style="59" customWidth="1"/>
    <col min="24" max="24" width="9.140625" style="59" collapsed="1"/>
    <col min="25" max="16384" width="9.140625" style="59"/>
  </cols>
  <sheetData>
    <row r="1" spans="1:22" x14ac:dyDescent="0.2">
      <c r="A1" s="4" t="s">
        <v>64</v>
      </c>
      <c r="B1" s="29"/>
      <c r="D1" s="58"/>
      <c r="E1" s="47"/>
      <c r="F1" s="47"/>
      <c r="G1" s="47"/>
      <c r="H1" s="47"/>
      <c r="I1" s="29"/>
      <c r="J1" s="13"/>
      <c r="K1" s="29"/>
      <c r="L1" s="47"/>
      <c r="M1" s="47"/>
      <c r="N1" s="47"/>
      <c r="O1" s="47"/>
      <c r="P1" s="47"/>
      <c r="Q1" s="47"/>
      <c r="R1" s="47"/>
      <c r="S1" s="47"/>
      <c r="T1" s="47"/>
      <c r="U1" s="47"/>
      <c r="V1" s="13"/>
    </row>
    <row r="2" spans="1:22" x14ac:dyDescent="0.2">
      <c r="A2" s="58"/>
      <c r="B2" s="15"/>
      <c r="D2" s="58"/>
      <c r="E2" s="47"/>
      <c r="F2" s="47"/>
      <c r="G2" s="47"/>
      <c r="H2" s="47"/>
      <c r="I2" s="29"/>
      <c r="J2" s="13"/>
      <c r="K2" s="29"/>
      <c r="L2" s="47"/>
      <c r="M2" s="47"/>
      <c r="N2" s="47"/>
      <c r="O2" s="47"/>
      <c r="P2" s="47"/>
      <c r="Q2" s="47"/>
      <c r="R2" s="47"/>
      <c r="S2" s="47"/>
      <c r="T2" s="47"/>
      <c r="U2" s="47"/>
      <c r="V2" s="13"/>
    </row>
    <row r="3" spans="1:22" x14ac:dyDescent="0.2">
      <c r="A3" s="4" t="s">
        <v>65</v>
      </c>
      <c r="B3" s="29"/>
      <c r="D3" s="58"/>
      <c r="I3" s="58"/>
      <c r="J3" s="58"/>
      <c r="K3" s="58"/>
      <c r="V3" s="58"/>
    </row>
    <row r="4" spans="1:22" x14ac:dyDescent="0.2">
      <c r="A4" s="97"/>
      <c r="B4" s="84"/>
      <c r="C4" s="12"/>
      <c r="D4" s="15"/>
      <c r="E4" s="17"/>
      <c r="I4" s="58"/>
      <c r="J4" s="58"/>
      <c r="K4" s="58"/>
      <c r="V4" s="58"/>
    </row>
    <row r="5" spans="1:22" x14ac:dyDescent="0.2">
      <c r="A5" s="48" t="s">
        <v>13</v>
      </c>
      <c r="B5" s="78"/>
      <c r="C5" s="105"/>
      <c r="D5" s="105"/>
      <c r="E5" s="105"/>
      <c r="F5" s="105"/>
      <c r="I5" s="58"/>
      <c r="J5" s="58"/>
      <c r="K5" s="58"/>
      <c r="V5" s="58"/>
    </row>
    <row r="6" spans="1:22" x14ac:dyDescent="0.2">
      <c r="A6" s="48"/>
      <c r="B6" s="78"/>
      <c r="C6" s="105"/>
      <c r="D6" s="105"/>
      <c r="E6" s="105"/>
      <c r="F6" s="105"/>
      <c r="I6" s="58"/>
      <c r="J6" s="58"/>
      <c r="K6" s="58"/>
      <c r="V6" s="58"/>
    </row>
    <row r="7" spans="1:22" x14ac:dyDescent="0.2">
      <c r="A7" s="5" t="s">
        <v>12</v>
      </c>
      <c r="B7" s="80"/>
      <c r="C7" s="105"/>
      <c r="D7" s="105"/>
      <c r="E7" s="105"/>
      <c r="F7" s="105"/>
    </row>
    <row r="8" spans="1:22" s="26" customFormat="1" x14ac:dyDescent="0.2">
      <c r="A8" s="1"/>
      <c r="B8" s="81"/>
      <c r="C8" s="105"/>
      <c r="D8" s="105"/>
      <c r="E8" s="105"/>
      <c r="F8" s="105"/>
    </row>
    <row r="9" spans="1:22" s="58" customFormat="1" x14ac:dyDescent="0.2">
      <c r="A9" s="48" t="s">
        <v>11</v>
      </c>
      <c r="B9" s="78"/>
      <c r="C9" s="106"/>
      <c r="D9" s="106"/>
      <c r="E9" s="106"/>
      <c r="F9" s="106"/>
    </row>
    <row r="10" spans="1:22" s="58" customFormat="1" x14ac:dyDescent="0.2">
      <c r="A10" s="95" t="s">
        <v>4</v>
      </c>
      <c r="B10" s="77"/>
      <c r="C10" s="107"/>
      <c r="D10" s="107"/>
      <c r="E10" s="107"/>
      <c r="F10" s="107"/>
    </row>
    <row r="11" spans="1:22" s="58" customFormat="1" x14ac:dyDescent="0.2">
      <c r="A11" s="18" t="s">
        <v>3</v>
      </c>
      <c r="B11" s="82"/>
      <c r="C11" s="105"/>
      <c r="D11" s="105"/>
      <c r="E11" s="105"/>
      <c r="F11" s="105"/>
    </row>
    <row r="12" spans="1:22" s="58" customFormat="1" x14ac:dyDescent="0.2">
      <c r="A12" s="35" t="s">
        <v>8</v>
      </c>
      <c r="B12" s="82"/>
      <c r="C12" s="107"/>
      <c r="D12" s="107"/>
      <c r="E12" s="107"/>
      <c r="F12" s="107"/>
    </row>
    <row r="13" spans="1:22" s="15" customFormat="1" x14ac:dyDescent="0.2">
      <c r="A13" s="18"/>
      <c r="B13" s="82"/>
      <c r="C13" s="105"/>
      <c r="D13" s="105"/>
      <c r="E13" s="105"/>
      <c r="F13" s="105"/>
    </row>
    <row r="14" spans="1:22" s="58" customFormat="1" x14ac:dyDescent="0.2">
      <c r="A14" s="48" t="s">
        <v>33</v>
      </c>
      <c r="B14" s="78"/>
      <c r="C14" s="106"/>
      <c r="D14" s="106"/>
      <c r="E14" s="106"/>
      <c r="F14" s="106"/>
    </row>
    <row r="15" spans="1:22" s="58" customFormat="1" x14ac:dyDescent="0.2">
      <c r="A15" s="95" t="s">
        <v>4</v>
      </c>
      <c r="B15" s="77"/>
      <c r="C15" s="107"/>
      <c r="D15" s="107"/>
      <c r="E15" s="107"/>
      <c r="F15" s="107"/>
    </row>
    <row r="16" spans="1:22" s="58" customFormat="1" x14ac:dyDescent="0.2">
      <c r="A16" s="18" t="s">
        <v>3</v>
      </c>
      <c r="B16" s="82"/>
      <c r="C16" s="105"/>
      <c r="D16" s="105"/>
      <c r="E16" s="105"/>
      <c r="F16" s="105"/>
    </row>
    <row r="17" spans="1:6" s="58" customFormat="1" x14ac:dyDescent="0.2">
      <c r="A17" s="35" t="s">
        <v>8</v>
      </c>
      <c r="B17" s="82"/>
      <c r="C17" s="107"/>
      <c r="D17" s="107"/>
      <c r="E17" s="107"/>
      <c r="F17" s="107"/>
    </row>
    <row r="18" spans="1:6" s="15" customFormat="1" x14ac:dyDescent="0.2">
      <c r="A18" s="18"/>
      <c r="B18" s="82"/>
      <c r="C18" s="105"/>
      <c r="D18" s="105"/>
      <c r="E18" s="105"/>
      <c r="F18" s="105"/>
    </row>
    <row r="19" spans="1:6" s="58" customFormat="1" x14ac:dyDescent="0.2">
      <c r="A19" s="48" t="s">
        <v>32</v>
      </c>
      <c r="B19" s="78"/>
      <c r="C19" s="106"/>
      <c r="D19" s="106"/>
      <c r="E19" s="106"/>
      <c r="F19" s="106"/>
    </row>
    <row r="20" spans="1:6" s="58" customFormat="1" x14ac:dyDescent="0.2">
      <c r="A20" s="95" t="s">
        <v>4</v>
      </c>
      <c r="B20" s="77"/>
      <c r="C20" s="107"/>
      <c r="D20" s="107"/>
      <c r="E20" s="107"/>
      <c r="F20" s="107"/>
    </row>
    <row r="21" spans="1:6" s="58" customFormat="1" x14ac:dyDescent="0.2">
      <c r="A21" s="18" t="s">
        <v>3</v>
      </c>
      <c r="B21" s="82"/>
      <c r="C21" s="105"/>
      <c r="D21" s="105"/>
      <c r="E21" s="105"/>
      <c r="F21" s="105"/>
    </row>
    <row r="22" spans="1:6" s="58" customFormat="1" x14ac:dyDescent="0.2">
      <c r="A22" s="35" t="s">
        <v>8</v>
      </c>
      <c r="B22" s="82"/>
      <c r="C22" s="107"/>
      <c r="D22" s="107"/>
      <c r="E22" s="107"/>
      <c r="F22" s="107"/>
    </row>
    <row r="23" spans="1:6" s="58" customFormat="1" x14ac:dyDescent="0.2">
      <c r="A23" s="18"/>
      <c r="B23" s="82"/>
      <c r="C23" s="105"/>
      <c r="D23" s="105"/>
      <c r="E23" s="105"/>
      <c r="F23" s="105"/>
    </row>
    <row r="24" spans="1:6" s="58" customFormat="1" x14ac:dyDescent="0.2">
      <c r="A24" s="48" t="s">
        <v>81</v>
      </c>
      <c r="B24" s="78"/>
      <c r="C24" s="105"/>
      <c r="D24" s="105"/>
      <c r="E24" s="105"/>
      <c r="F24" s="105"/>
    </row>
    <row r="25" spans="1:6" s="58" customFormat="1" x14ac:dyDescent="0.2">
      <c r="A25" s="51" t="s">
        <v>84</v>
      </c>
      <c r="B25" s="83"/>
      <c r="C25" s="105"/>
      <c r="D25" s="105"/>
      <c r="E25" s="105"/>
      <c r="F25" s="105"/>
    </row>
    <row r="26" spans="1:6" s="58" customFormat="1" x14ac:dyDescent="0.2">
      <c r="A26" s="95" t="s">
        <v>4</v>
      </c>
      <c r="B26" s="77"/>
      <c r="C26" s="107"/>
      <c r="D26" s="107"/>
      <c r="E26" s="107"/>
      <c r="F26" s="107"/>
    </row>
    <row r="27" spans="1:6" s="58" customFormat="1" x14ac:dyDescent="0.2">
      <c r="A27" s="18" t="s">
        <v>3</v>
      </c>
      <c r="B27" s="82"/>
      <c r="C27" s="105"/>
      <c r="D27" s="105"/>
      <c r="E27" s="105"/>
      <c r="F27" s="105"/>
    </row>
    <row r="28" spans="1:6" s="58" customFormat="1" x14ac:dyDescent="0.2">
      <c r="A28" s="35" t="s">
        <v>8</v>
      </c>
      <c r="B28" s="82"/>
      <c r="C28" s="107"/>
      <c r="D28" s="107"/>
      <c r="E28" s="107"/>
      <c r="F28" s="107"/>
    </row>
    <row r="29" spans="1:6" s="58" customFormat="1" x14ac:dyDescent="0.2">
      <c r="A29" s="51" t="s">
        <v>83</v>
      </c>
      <c r="B29" s="83"/>
      <c r="C29" s="105"/>
      <c r="D29" s="105"/>
      <c r="E29" s="105"/>
      <c r="F29" s="105"/>
    </row>
    <row r="30" spans="1:6" s="58" customFormat="1" x14ac:dyDescent="0.2">
      <c r="A30" s="95" t="s">
        <v>4</v>
      </c>
      <c r="B30" s="77"/>
      <c r="C30" s="107"/>
      <c r="D30" s="107"/>
      <c r="E30" s="107"/>
      <c r="F30" s="107"/>
    </row>
    <row r="31" spans="1:6" s="58" customFormat="1" x14ac:dyDescent="0.2">
      <c r="A31" s="18" t="s">
        <v>3</v>
      </c>
      <c r="B31" s="82"/>
      <c r="C31" s="105"/>
      <c r="D31" s="105"/>
      <c r="E31" s="105"/>
      <c r="F31" s="105"/>
    </row>
    <row r="32" spans="1:6" s="58" customFormat="1" x14ac:dyDescent="0.2">
      <c r="A32" s="35" t="s">
        <v>8</v>
      </c>
      <c r="B32" s="82"/>
      <c r="C32" s="107"/>
      <c r="D32" s="107"/>
      <c r="E32" s="107"/>
      <c r="F32" s="107"/>
    </row>
    <row r="33" spans="1:6" s="58" customFormat="1" x14ac:dyDescent="0.2">
      <c r="A33" s="51" t="s">
        <v>82</v>
      </c>
      <c r="B33" s="83"/>
      <c r="C33" s="105"/>
      <c r="D33" s="105"/>
      <c r="E33" s="105"/>
      <c r="F33" s="105"/>
    </row>
    <row r="34" spans="1:6" s="58" customFormat="1" x14ac:dyDescent="0.2">
      <c r="A34" s="95" t="s">
        <v>4</v>
      </c>
      <c r="B34" s="77"/>
      <c r="C34" s="107"/>
      <c r="D34" s="107"/>
      <c r="E34" s="107"/>
      <c r="F34" s="107"/>
    </row>
    <row r="35" spans="1:6" s="58" customFormat="1" x14ac:dyDescent="0.2">
      <c r="A35" s="18" t="s">
        <v>3</v>
      </c>
      <c r="B35" s="82"/>
      <c r="C35" s="105"/>
      <c r="D35" s="105"/>
      <c r="E35" s="105"/>
      <c r="F35" s="105"/>
    </row>
    <row r="36" spans="1:6" s="58" customFormat="1" x14ac:dyDescent="0.2">
      <c r="A36" s="35" t="s">
        <v>8</v>
      </c>
      <c r="B36" s="82"/>
      <c r="C36" s="107"/>
      <c r="D36" s="107"/>
      <c r="E36" s="107"/>
      <c r="F36" s="107"/>
    </row>
    <row r="37" spans="1:6" s="58" customFormat="1" x14ac:dyDescent="0.2">
      <c r="A37" s="18"/>
      <c r="B37" s="82"/>
      <c r="C37" s="105"/>
      <c r="D37" s="105"/>
      <c r="E37" s="105"/>
      <c r="F37" s="105"/>
    </row>
    <row r="38" spans="1:6" s="58" customFormat="1" x14ac:dyDescent="0.2">
      <c r="A38" s="48" t="s">
        <v>63</v>
      </c>
      <c r="B38" s="78"/>
      <c r="C38" s="106"/>
      <c r="D38" s="106"/>
      <c r="E38" s="106"/>
      <c r="F38" s="106"/>
    </row>
    <row r="39" spans="1:6" s="58" customFormat="1" x14ac:dyDescent="0.2">
      <c r="A39" s="95" t="s">
        <v>4</v>
      </c>
      <c r="B39" s="77"/>
      <c r="C39" s="108" t="str">
        <f>IFERROR(C34/((C26+C30)/2), "Agency did not have employees in this unit")</f>
        <v>Agency did not have employees in this unit</v>
      </c>
      <c r="D39" s="108" t="str">
        <f>IFERROR(D34/((D26+D30)/2), "Agency did not have employees in this unit")</f>
        <v>Agency did not have employees in this unit</v>
      </c>
      <c r="E39" s="108" t="str">
        <f>IFERROR(E34/((E26+E30)/2), "Agency did not have employees in this unit")</f>
        <v>Agency did not have employees in this unit</v>
      </c>
      <c r="F39" s="108" t="str">
        <f>IFERROR(F34/((F26+F30)/2), "Agency did not have employees in this unit")</f>
        <v>Agency did not have employees in this unit</v>
      </c>
    </row>
    <row r="40" spans="1:6" s="58" customFormat="1" x14ac:dyDescent="0.2">
      <c r="A40" s="18" t="s">
        <v>3</v>
      </c>
      <c r="B40" s="82"/>
      <c r="C40" s="109" t="str">
        <f t="shared" ref="C40:D41" si="0">IFERROR(C35/((C27+C31)/2), "Agency did not have employees in this unit")</f>
        <v>Agency did not have employees in this unit</v>
      </c>
      <c r="D40" s="109" t="str">
        <f t="shared" si="0"/>
        <v>Agency did not have employees in this unit</v>
      </c>
      <c r="E40" s="109" t="str">
        <f t="shared" ref="E40:F40" si="1">IFERROR(E35/((E27+E31)/2), "Agency did not have employees in this unit")</f>
        <v>Agency did not have employees in this unit</v>
      </c>
      <c r="F40" s="109" t="str">
        <f t="shared" si="1"/>
        <v>Agency did not have employees in this unit</v>
      </c>
    </row>
    <row r="41" spans="1:6" s="58" customFormat="1" x14ac:dyDescent="0.2">
      <c r="A41" s="35" t="s">
        <v>8</v>
      </c>
      <c r="B41" s="82"/>
      <c r="C41" s="108" t="str">
        <f t="shared" si="0"/>
        <v>Agency did not have employees in this unit</v>
      </c>
      <c r="D41" s="108" t="str">
        <f t="shared" si="0"/>
        <v>Agency did not have employees in this unit</v>
      </c>
      <c r="E41" s="108" t="str">
        <f t="shared" ref="E41:F41" si="2">IFERROR(E36/((E28+E32)/2), "Agency did not have employees in this unit")</f>
        <v>Agency did not have employees in this unit</v>
      </c>
      <c r="F41" s="108" t="str">
        <f t="shared" si="2"/>
        <v>Agency did not have employees in this unit</v>
      </c>
    </row>
    <row r="42" spans="1:6" s="58" customFormat="1" ht="8.25" hidden="1" customHeight="1" outlineLevel="1" x14ac:dyDescent="0.2">
      <c r="A42" s="96"/>
      <c r="B42" s="77"/>
      <c r="C42" s="109"/>
      <c r="D42" s="109"/>
      <c r="E42" s="109"/>
      <c r="F42" s="109"/>
    </row>
    <row r="43" spans="1:6" s="58" customFormat="1" hidden="1" outlineLevel="1" x14ac:dyDescent="0.2">
      <c r="A43" s="48" t="s">
        <v>85</v>
      </c>
      <c r="B43" s="78"/>
      <c r="C43" s="109"/>
      <c r="D43" s="109"/>
      <c r="E43" s="109"/>
      <c r="F43" s="109"/>
    </row>
    <row r="44" spans="1:6" s="58" customFormat="1" ht="16.5" hidden="1" customHeight="1" outlineLevel="1" x14ac:dyDescent="0.2">
      <c r="A44" s="51" t="s">
        <v>84</v>
      </c>
      <c r="B44" s="83"/>
      <c r="C44" s="109"/>
      <c r="D44" s="109"/>
      <c r="E44" s="109"/>
      <c r="F44" s="109"/>
    </row>
    <row r="45" spans="1:6" s="58" customFormat="1" ht="16.5" hidden="1" customHeight="1" outlineLevel="1" x14ac:dyDescent="0.2">
      <c r="A45" s="95" t="s">
        <v>4</v>
      </c>
      <c r="B45" s="77"/>
      <c r="C45" s="108"/>
      <c r="D45" s="108"/>
      <c r="E45" s="108"/>
      <c r="F45" s="108"/>
    </row>
    <row r="46" spans="1:6" s="58" customFormat="1" ht="16.5" hidden="1" customHeight="1" outlineLevel="1" x14ac:dyDescent="0.2">
      <c r="A46" s="18" t="s">
        <v>3</v>
      </c>
      <c r="B46" s="82"/>
      <c r="C46" s="109"/>
      <c r="D46" s="109"/>
      <c r="E46" s="109"/>
      <c r="F46" s="109"/>
    </row>
    <row r="47" spans="1:6" s="58" customFormat="1" ht="16.5" hidden="1" customHeight="1" outlineLevel="1" x14ac:dyDescent="0.2">
      <c r="A47" s="35" t="s">
        <v>8</v>
      </c>
      <c r="B47" s="82"/>
      <c r="C47" s="108"/>
      <c r="D47" s="108"/>
      <c r="E47" s="108"/>
      <c r="F47" s="108"/>
    </row>
    <row r="48" spans="1:6" s="58" customFormat="1" ht="16.5" hidden="1" customHeight="1" outlineLevel="1" x14ac:dyDescent="0.2">
      <c r="A48" s="51" t="s">
        <v>83</v>
      </c>
      <c r="B48" s="83"/>
      <c r="C48" s="109"/>
      <c r="D48" s="109"/>
      <c r="E48" s="109"/>
      <c r="F48" s="109"/>
    </row>
    <row r="49" spans="1:6" s="58" customFormat="1" ht="16.5" hidden="1" customHeight="1" outlineLevel="1" x14ac:dyDescent="0.2">
      <c r="A49" s="95" t="s">
        <v>4</v>
      </c>
      <c r="B49" s="77"/>
      <c r="C49" s="108"/>
      <c r="D49" s="108"/>
      <c r="E49" s="108"/>
      <c r="F49" s="108"/>
    </row>
    <row r="50" spans="1:6" s="58" customFormat="1" ht="16.5" hidden="1" customHeight="1" outlineLevel="1" x14ac:dyDescent="0.2">
      <c r="A50" s="18" t="s">
        <v>3</v>
      </c>
      <c r="B50" s="82"/>
      <c r="C50" s="109"/>
      <c r="D50" s="109"/>
      <c r="E50" s="109"/>
      <c r="F50" s="109"/>
    </row>
    <row r="51" spans="1:6" s="58" customFormat="1" ht="16.5" hidden="1" customHeight="1" outlineLevel="1" x14ac:dyDescent="0.2">
      <c r="A51" s="35" t="s">
        <v>8</v>
      </c>
      <c r="B51" s="82"/>
      <c r="C51" s="108"/>
      <c r="D51" s="108"/>
      <c r="E51" s="108"/>
      <c r="F51" s="108"/>
    </row>
    <row r="52" spans="1:6" s="58" customFormat="1" hidden="1" outlineLevel="1" x14ac:dyDescent="0.2">
      <c r="A52" s="51" t="s">
        <v>82</v>
      </c>
      <c r="B52" s="83"/>
      <c r="C52" s="109"/>
      <c r="D52" s="109"/>
      <c r="E52" s="109"/>
      <c r="F52" s="109"/>
    </row>
    <row r="53" spans="1:6" s="58" customFormat="1" hidden="1" outlineLevel="1" x14ac:dyDescent="0.2">
      <c r="A53" s="95" t="s">
        <v>4</v>
      </c>
      <c r="B53" s="77"/>
      <c r="C53" s="108"/>
      <c r="D53" s="108"/>
      <c r="E53" s="108"/>
      <c r="F53" s="108"/>
    </row>
    <row r="54" spans="1:6" s="58" customFormat="1" hidden="1" outlineLevel="1" x14ac:dyDescent="0.2">
      <c r="A54" s="18" t="s">
        <v>3</v>
      </c>
      <c r="B54" s="82"/>
      <c r="C54" s="109"/>
      <c r="D54" s="109"/>
      <c r="E54" s="109"/>
      <c r="F54" s="109"/>
    </row>
    <row r="55" spans="1:6" s="58" customFormat="1" hidden="1" outlineLevel="1" x14ac:dyDescent="0.2">
      <c r="A55" s="35" t="s">
        <v>8</v>
      </c>
      <c r="B55" s="82"/>
      <c r="C55" s="108"/>
      <c r="D55" s="108"/>
      <c r="E55" s="108"/>
      <c r="F55" s="108"/>
    </row>
    <row r="56" spans="1:6" s="15" customFormat="1" hidden="1" outlineLevel="1" x14ac:dyDescent="0.2">
      <c r="A56" s="18"/>
      <c r="B56" s="82"/>
      <c r="C56" s="109"/>
      <c r="D56" s="109"/>
      <c r="E56" s="109"/>
      <c r="F56" s="109"/>
    </row>
    <row r="57" spans="1:6" s="58" customFormat="1" hidden="1" outlineLevel="1" x14ac:dyDescent="0.2">
      <c r="A57" s="48" t="s">
        <v>63</v>
      </c>
      <c r="B57" s="78"/>
      <c r="C57" s="109"/>
      <c r="D57" s="109"/>
      <c r="E57" s="109"/>
      <c r="F57" s="109"/>
    </row>
    <row r="58" spans="1:6" s="58" customFormat="1" hidden="1" outlineLevel="1" x14ac:dyDescent="0.2">
      <c r="A58" s="95" t="s">
        <v>4</v>
      </c>
      <c r="B58" s="77"/>
      <c r="C58" s="108" t="str">
        <f>IFERROR(C53/((C45+C49)/2), "Agency did not have employees in this unit")</f>
        <v>Agency did not have employees in this unit</v>
      </c>
      <c r="D58" s="108" t="str">
        <f>IFERROR(D53/((D45+D49)/2), "Agency did not have employees in this unit")</f>
        <v>Agency did not have employees in this unit</v>
      </c>
      <c r="E58" s="108" t="str">
        <f>IFERROR(E53/((E45+E49)/2), "Agency did not have employees in this unit")</f>
        <v>Agency did not have employees in this unit</v>
      </c>
      <c r="F58" s="108" t="str">
        <f>IFERROR(F53/((F45+F49)/2), "Agency did not have employees in this unit")</f>
        <v>Agency did not have employees in this unit</v>
      </c>
    </row>
    <row r="59" spans="1:6" s="58" customFormat="1" hidden="1" outlineLevel="1" x14ac:dyDescent="0.2">
      <c r="A59" s="18" t="s">
        <v>3</v>
      </c>
      <c r="B59" s="82"/>
      <c r="C59" s="109" t="str">
        <f t="shared" ref="C59:D60" si="3">IFERROR(C54/((C46+C50)/2), "Agency did not have employees in this unit")</f>
        <v>Agency did not have employees in this unit</v>
      </c>
      <c r="D59" s="109" t="str">
        <f t="shared" si="3"/>
        <v>Agency did not have employees in this unit</v>
      </c>
      <c r="E59" s="109" t="str">
        <f t="shared" ref="E59:F59" si="4">IFERROR(E54/((E46+E50)/2), "Agency did not have employees in this unit")</f>
        <v>Agency did not have employees in this unit</v>
      </c>
      <c r="F59" s="109" t="str">
        <f t="shared" si="4"/>
        <v>Agency did not have employees in this unit</v>
      </c>
    </row>
    <row r="60" spans="1:6" s="58" customFormat="1" hidden="1" outlineLevel="1" x14ac:dyDescent="0.2">
      <c r="A60" s="35" t="s">
        <v>8</v>
      </c>
      <c r="B60" s="82"/>
      <c r="C60" s="108" t="str">
        <f t="shared" si="3"/>
        <v>Agency did not have employees in this unit</v>
      </c>
      <c r="D60" s="108" t="str">
        <f t="shared" si="3"/>
        <v>Agency did not have employees in this unit</v>
      </c>
      <c r="E60" s="108" t="str">
        <f t="shared" ref="E60:F60" si="5">IFERROR(E55/((E47+E51)/2), "Agency did not have employees in this unit")</f>
        <v>Agency did not have employees in this unit</v>
      </c>
      <c r="F60" s="108" t="str">
        <f t="shared" si="5"/>
        <v>Agency did not have employees in this unit</v>
      </c>
    </row>
    <row r="61" spans="1:6" s="58" customFormat="1" ht="16.5" customHeight="1" collapsed="1" x14ac:dyDescent="0.2">
      <c r="A61" s="96"/>
      <c r="B61" s="77"/>
      <c r="C61" s="109"/>
      <c r="D61" s="109"/>
      <c r="E61" s="109"/>
      <c r="F61" s="109"/>
    </row>
    <row r="62" spans="1:6" s="58" customFormat="1" x14ac:dyDescent="0.2">
      <c r="A62" s="48" t="s">
        <v>78</v>
      </c>
      <c r="B62" s="78"/>
      <c r="C62" s="105"/>
      <c r="D62" s="105"/>
      <c r="E62" s="105"/>
      <c r="F62" s="105"/>
    </row>
    <row r="63" spans="1:6" x14ac:dyDescent="0.2">
      <c r="A63" s="15"/>
      <c r="B63" s="15"/>
      <c r="D63" s="58"/>
    </row>
    <row r="64" spans="1:6" x14ac:dyDescent="0.2">
      <c r="A64" s="29" t="s">
        <v>20</v>
      </c>
      <c r="B64" s="29"/>
      <c r="D64" s="58"/>
    </row>
    <row r="65" spans="1:22" ht="25.5" x14ac:dyDescent="0.2">
      <c r="A65" s="110" t="s">
        <v>121</v>
      </c>
      <c r="B65" s="15"/>
      <c r="C65" s="26"/>
      <c r="D65" s="58"/>
      <c r="I65" s="58"/>
      <c r="J65" s="58"/>
      <c r="K65" s="58"/>
      <c r="V65" s="58"/>
    </row>
    <row r="66" spans="1:22" x14ac:dyDescent="0.2">
      <c r="A66" s="106"/>
      <c r="B66" s="15"/>
      <c r="C66" s="26"/>
      <c r="D66" s="58"/>
      <c r="I66" s="58"/>
      <c r="J66" s="58"/>
      <c r="K66" s="58"/>
      <c r="V66" s="58"/>
    </row>
    <row r="67" spans="1:22" x14ac:dyDescent="0.2">
      <c r="A67" s="110" t="s">
        <v>68</v>
      </c>
      <c r="B67" s="15"/>
      <c r="C67" s="26"/>
      <c r="D67" s="58"/>
      <c r="I67" s="58"/>
      <c r="J67" s="58"/>
      <c r="K67" s="58"/>
      <c r="V67" s="58"/>
    </row>
    <row r="68" spans="1:22" x14ac:dyDescent="0.2">
      <c r="A68" s="106"/>
      <c r="B68" s="15"/>
      <c r="C68" s="26"/>
      <c r="D68" s="58"/>
      <c r="I68" s="58"/>
      <c r="J68" s="58"/>
      <c r="K68" s="58"/>
      <c r="V68" s="58"/>
    </row>
    <row r="69" spans="1:22" ht="25.5" x14ac:dyDescent="0.2">
      <c r="A69" s="111" t="s">
        <v>29</v>
      </c>
      <c r="B69" s="14"/>
      <c r="C69" s="26"/>
      <c r="D69" s="58"/>
      <c r="I69" s="58"/>
      <c r="J69" s="58"/>
      <c r="K69" s="58"/>
      <c r="V69" s="58"/>
    </row>
    <row r="70" spans="1:22" x14ac:dyDescent="0.2">
      <c r="A70" s="106"/>
      <c r="B70" s="15"/>
      <c r="C70" s="26"/>
      <c r="D70" s="58"/>
      <c r="I70" s="58"/>
      <c r="J70" s="58"/>
      <c r="K70" s="58"/>
      <c r="V70" s="58"/>
    </row>
    <row r="71" spans="1:22" x14ac:dyDescent="0.2">
      <c r="A71" s="111" t="s">
        <v>102</v>
      </c>
      <c r="B71" s="14"/>
      <c r="C71" s="26"/>
      <c r="D71" s="58"/>
      <c r="I71" s="58"/>
      <c r="J71" s="58"/>
      <c r="K71" s="58"/>
      <c r="V71" s="58"/>
    </row>
    <row r="72" spans="1:22" x14ac:dyDescent="0.2">
      <c r="A72" s="106"/>
      <c r="B72" s="15"/>
      <c r="D72" s="58"/>
    </row>
    <row r="73" spans="1:22" x14ac:dyDescent="0.2">
      <c r="A73" s="58"/>
      <c r="B73" s="15"/>
      <c r="D73" s="58"/>
    </row>
  </sheetData>
  <conditionalFormatting sqref="J1:J2 E1:E3 E63:E1048576 G1:I1048576 F1:F4">
    <cfRule type="cellIs" dxfId="22" priority="3" operator="equal">
      <formula>"Yes"</formula>
    </cfRule>
  </conditionalFormatting>
  <conditionalFormatting sqref="V1:V2">
    <cfRule type="cellIs" dxfId="21" priority="2" operator="equal">
      <formula>"Yes"</formula>
    </cfRule>
  </conditionalFormatting>
  <conditionalFormatting sqref="F63:F1048576">
    <cfRule type="cellIs" dxfId="20" priority="1" operator="equal">
      <formula>"Yes"</formula>
    </cfRule>
  </conditionalFormatting>
  <pageMargins left="0.7" right="0.7" top="0.75" bottom="0.75" header="0.3" footer="0.3"/>
  <pageSetup scale="99" fitToWidth="0" orientation="portrait" r:id="rId1"/>
  <headerFooter>
    <oddHeader>&amp;C&amp;"Arial,Bold"&amp;14&amp;UOrganizational Unit Details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A66:C66 A70:C70 A9:B9 A14:B14 A19:B19 G9:XFD23 C10:F13 C20:F23 C15:F18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3"/>
  <sheetViews>
    <sheetView workbookViewId="0">
      <pane xSplit="2" ySplit="7" topLeftCell="C8" activePane="bottomRight" state="frozen"/>
      <selection pane="topRight" activeCell="C1" sqref="C1"/>
      <selection pane="bottomLeft" activeCell="A8" sqref="A8"/>
      <selection pane="bottomRight" activeCell="A2" sqref="A2"/>
    </sheetView>
  </sheetViews>
  <sheetFormatPr defaultColWidth="9.140625" defaultRowHeight="12.75" outlineLevelRow="1" x14ac:dyDescent="0.2"/>
  <cols>
    <col min="1" max="1" width="50.5703125" style="41" customWidth="1"/>
    <col min="2" max="2" width="0.85546875" style="26" customWidth="1"/>
    <col min="3" max="3" width="47.28515625" style="41" customWidth="1"/>
    <col min="4" max="4" width="46.85546875" style="41" customWidth="1"/>
    <col min="5" max="5" width="47.28515625" style="41" customWidth="1"/>
    <col min="6" max="6" width="12.28515625" style="41" customWidth="1"/>
    <col min="7" max="8" width="12.42578125" style="41" customWidth="1"/>
    <col min="9" max="9" width="10.28515625" style="41" customWidth="1"/>
    <col min="10" max="10" width="7.7109375" style="41" customWidth="1"/>
    <col min="11" max="11" width="13" style="41" customWidth="1"/>
    <col min="12" max="12" width="2.140625" style="41" customWidth="1"/>
    <col min="13" max="13" width="14.28515625" style="41" customWidth="1"/>
    <col min="14" max="14" width="10.28515625" style="41" customWidth="1"/>
    <col min="15" max="15" width="9.85546875" style="41" customWidth="1"/>
    <col min="16" max="16" width="12.140625" style="41" customWidth="1"/>
    <col min="17" max="17" width="2.140625" style="41" customWidth="1"/>
    <col min="18" max="18" width="11.42578125" style="41" customWidth="1"/>
    <col min="19" max="19" width="12" style="41" customWidth="1"/>
    <col min="20" max="20" width="12.7109375" style="41" customWidth="1"/>
    <col min="21" max="21" width="11" style="41" customWidth="1"/>
    <col min="22" max="22" width="23.5703125" style="41" customWidth="1"/>
    <col min="23" max="23" width="9.140625" style="41" collapsed="1"/>
    <col min="24" max="16384" width="9.140625" style="41"/>
  </cols>
  <sheetData>
    <row r="1" spans="1:21" x14ac:dyDescent="0.2">
      <c r="A1" s="4" t="s">
        <v>64</v>
      </c>
      <c r="B1" s="29"/>
      <c r="D1" s="40"/>
      <c r="E1" s="47"/>
      <c r="F1" s="47"/>
      <c r="G1" s="47"/>
      <c r="H1" s="29"/>
      <c r="I1" s="13"/>
      <c r="J1" s="29"/>
      <c r="K1" s="47"/>
      <c r="L1" s="47"/>
      <c r="M1" s="47"/>
      <c r="N1" s="47"/>
      <c r="O1" s="47"/>
      <c r="P1" s="47"/>
      <c r="Q1" s="47"/>
      <c r="R1" s="47"/>
      <c r="S1" s="47"/>
      <c r="T1" s="47"/>
      <c r="U1" s="13"/>
    </row>
    <row r="2" spans="1:21" x14ac:dyDescent="0.2">
      <c r="A2" s="58" t="s">
        <v>118</v>
      </c>
      <c r="B2" s="15"/>
      <c r="D2" s="40"/>
      <c r="E2" s="47"/>
      <c r="F2" s="47"/>
      <c r="G2" s="47"/>
      <c r="H2" s="29"/>
      <c r="I2" s="13"/>
      <c r="J2" s="29"/>
      <c r="K2" s="47"/>
      <c r="L2" s="47"/>
      <c r="M2" s="47"/>
      <c r="N2" s="47"/>
      <c r="O2" s="47"/>
      <c r="P2" s="47"/>
      <c r="Q2" s="47"/>
      <c r="R2" s="47"/>
      <c r="S2" s="47"/>
      <c r="T2" s="47"/>
      <c r="U2" s="13"/>
    </row>
    <row r="3" spans="1:21" x14ac:dyDescent="0.2">
      <c r="A3" s="4" t="s">
        <v>65</v>
      </c>
      <c r="B3" s="29"/>
      <c r="D3" s="40"/>
      <c r="H3" s="40"/>
      <c r="I3" s="40"/>
      <c r="J3" s="40"/>
      <c r="U3" s="40"/>
    </row>
    <row r="4" spans="1:21" x14ac:dyDescent="0.2">
      <c r="A4" s="97">
        <v>43556</v>
      </c>
      <c r="B4" s="84"/>
      <c r="C4" s="12"/>
      <c r="D4" s="15"/>
      <c r="E4" s="17"/>
      <c r="H4" s="40"/>
      <c r="I4" s="40"/>
      <c r="J4" s="40"/>
      <c r="U4" s="40"/>
    </row>
    <row r="5" spans="1:21" x14ac:dyDescent="0.2">
      <c r="A5" s="48" t="s">
        <v>13</v>
      </c>
      <c r="B5" s="78"/>
      <c r="C5" s="105" t="s">
        <v>26</v>
      </c>
      <c r="D5" s="105" t="s">
        <v>61</v>
      </c>
      <c r="E5" s="105" t="s">
        <v>62</v>
      </c>
      <c r="H5" s="40"/>
      <c r="I5" s="40"/>
      <c r="J5" s="40"/>
      <c r="U5" s="40"/>
    </row>
    <row r="6" spans="1:21" x14ac:dyDescent="0.2">
      <c r="A6" s="48"/>
      <c r="B6" s="78"/>
      <c r="C6" s="2"/>
      <c r="D6" s="2"/>
      <c r="E6" s="2"/>
      <c r="H6" s="40"/>
      <c r="I6" s="40"/>
      <c r="J6" s="40"/>
      <c r="U6" s="40"/>
    </row>
    <row r="7" spans="1:21" ht="63.75" x14ac:dyDescent="0.2">
      <c r="A7" s="5" t="s">
        <v>12</v>
      </c>
      <c r="B7" s="80"/>
      <c r="C7" s="105" t="s">
        <v>122</v>
      </c>
      <c r="D7" s="105" t="s">
        <v>123</v>
      </c>
      <c r="E7" s="105" t="s">
        <v>125</v>
      </c>
    </row>
    <row r="8" spans="1:21" s="26" customFormat="1" x14ac:dyDescent="0.2">
      <c r="A8" s="1"/>
      <c r="B8" s="81"/>
      <c r="C8" s="2"/>
    </row>
    <row r="9" spans="1:21" s="40" customFormat="1" x14ac:dyDescent="0.2">
      <c r="A9" s="48" t="s">
        <v>11</v>
      </c>
      <c r="B9" s="78"/>
      <c r="C9" s="15"/>
      <c r="D9" s="15"/>
      <c r="E9" s="15"/>
    </row>
    <row r="10" spans="1:21" s="40" customFormat="1" x14ac:dyDescent="0.2">
      <c r="A10" s="54" t="s">
        <v>4</v>
      </c>
      <c r="B10" s="77"/>
      <c r="C10" s="107" t="s">
        <v>1</v>
      </c>
      <c r="D10" s="107" t="s">
        <v>2</v>
      </c>
      <c r="E10" s="107" t="s">
        <v>2</v>
      </c>
    </row>
    <row r="11" spans="1:21" s="40" customFormat="1" x14ac:dyDescent="0.2">
      <c r="A11" s="18" t="s">
        <v>3</v>
      </c>
      <c r="B11" s="82"/>
      <c r="C11" s="105" t="s">
        <v>1</v>
      </c>
      <c r="D11" s="105" t="s">
        <v>2</v>
      </c>
      <c r="E11" s="105" t="s">
        <v>2</v>
      </c>
    </row>
    <row r="12" spans="1:21" s="40" customFormat="1" x14ac:dyDescent="0.2">
      <c r="A12" s="35" t="s">
        <v>8</v>
      </c>
      <c r="B12" s="82"/>
      <c r="C12" s="107" t="s">
        <v>2</v>
      </c>
      <c r="D12" s="107" t="s">
        <v>2</v>
      </c>
      <c r="E12" s="107" t="s">
        <v>2</v>
      </c>
    </row>
    <row r="13" spans="1:21" s="15" customFormat="1" x14ac:dyDescent="0.2">
      <c r="A13" s="18"/>
      <c r="B13" s="82"/>
      <c r="C13" s="2"/>
      <c r="D13" s="2"/>
      <c r="E13" s="2"/>
    </row>
    <row r="14" spans="1:21" s="40" customFormat="1" x14ac:dyDescent="0.2">
      <c r="A14" s="48" t="s">
        <v>33</v>
      </c>
      <c r="B14" s="78"/>
      <c r="C14" s="15"/>
      <c r="D14" s="15"/>
      <c r="E14" s="15"/>
    </row>
    <row r="15" spans="1:21" s="40" customFormat="1" x14ac:dyDescent="0.2">
      <c r="A15" s="54" t="s">
        <v>4</v>
      </c>
      <c r="B15" s="77"/>
      <c r="C15" s="107" t="s">
        <v>2</v>
      </c>
      <c r="D15" s="107" t="s">
        <v>1</v>
      </c>
      <c r="E15" s="107" t="s">
        <v>2</v>
      </c>
    </row>
    <row r="16" spans="1:21" s="40" customFormat="1" x14ac:dyDescent="0.2">
      <c r="A16" s="18" t="s">
        <v>3</v>
      </c>
      <c r="B16" s="82"/>
      <c r="C16" s="105" t="s">
        <v>2</v>
      </c>
      <c r="D16" s="105" t="s">
        <v>2</v>
      </c>
      <c r="E16" s="105" t="s">
        <v>2</v>
      </c>
    </row>
    <row r="17" spans="1:5" s="40" customFormat="1" x14ac:dyDescent="0.2">
      <c r="A17" s="35" t="s">
        <v>8</v>
      </c>
      <c r="B17" s="82"/>
      <c r="C17" s="107" t="s">
        <v>2</v>
      </c>
      <c r="D17" s="107" t="s">
        <v>2</v>
      </c>
      <c r="E17" s="107" t="s">
        <v>2</v>
      </c>
    </row>
    <row r="18" spans="1:5" s="15" customFormat="1" x14ac:dyDescent="0.2">
      <c r="A18" s="18"/>
      <c r="B18" s="82"/>
      <c r="C18" s="2"/>
      <c r="D18" s="2"/>
      <c r="E18" s="2"/>
    </row>
    <row r="19" spans="1:5" s="40" customFormat="1" x14ac:dyDescent="0.2">
      <c r="A19" s="48" t="s">
        <v>32</v>
      </c>
      <c r="B19" s="78"/>
      <c r="C19" s="15"/>
      <c r="D19" s="15"/>
      <c r="E19" s="15"/>
    </row>
    <row r="20" spans="1:5" s="40" customFormat="1" x14ac:dyDescent="0.2">
      <c r="A20" s="54" t="s">
        <v>4</v>
      </c>
      <c r="B20" s="77"/>
      <c r="C20" s="107" t="s">
        <v>2</v>
      </c>
      <c r="D20" s="107" t="s">
        <v>1</v>
      </c>
      <c r="E20" s="107" t="s">
        <v>1</v>
      </c>
    </row>
    <row r="21" spans="1:5" s="40" customFormat="1" x14ac:dyDescent="0.2">
      <c r="A21" s="18" t="s">
        <v>3</v>
      </c>
      <c r="B21" s="82"/>
      <c r="C21" s="105" t="s">
        <v>2</v>
      </c>
      <c r="D21" s="105" t="s">
        <v>2</v>
      </c>
      <c r="E21" s="105" t="s">
        <v>1</v>
      </c>
    </row>
    <row r="22" spans="1:5" s="40" customFormat="1" x14ac:dyDescent="0.2">
      <c r="A22" s="35" t="s">
        <v>8</v>
      </c>
      <c r="B22" s="82"/>
      <c r="C22" s="107" t="s">
        <v>2</v>
      </c>
      <c r="D22" s="107" t="s">
        <v>2</v>
      </c>
      <c r="E22" s="107" t="s">
        <v>1</v>
      </c>
    </row>
    <row r="23" spans="1:5" s="40" customFormat="1" x14ac:dyDescent="0.2">
      <c r="A23" s="18"/>
      <c r="B23" s="82"/>
      <c r="C23" s="2"/>
      <c r="D23" s="2"/>
      <c r="E23" s="2"/>
    </row>
    <row r="24" spans="1:5" s="40" customFormat="1" x14ac:dyDescent="0.2">
      <c r="A24" s="48" t="s">
        <v>81</v>
      </c>
      <c r="B24" s="78"/>
      <c r="C24" s="2"/>
      <c r="D24" s="2"/>
      <c r="E24" s="2"/>
    </row>
    <row r="25" spans="1:5" s="40" customFormat="1" x14ac:dyDescent="0.2">
      <c r="A25" s="51" t="s">
        <v>84</v>
      </c>
      <c r="B25" s="83"/>
      <c r="C25" s="2"/>
      <c r="D25" s="2"/>
      <c r="E25" s="2"/>
    </row>
    <row r="26" spans="1:5" s="40" customFormat="1" x14ac:dyDescent="0.2">
      <c r="A26" s="54" t="s">
        <v>4</v>
      </c>
      <c r="B26" s="77"/>
      <c r="C26" s="107">
        <v>120.75</v>
      </c>
      <c r="D26" s="107">
        <v>195</v>
      </c>
      <c r="E26" s="107">
        <v>50</v>
      </c>
    </row>
    <row r="27" spans="1:5" s="40" customFormat="1" x14ac:dyDescent="0.2">
      <c r="A27" s="18" t="s">
        <v>3</v>
      </c>
      <c r="B27" s="82"/>
      <c r="C27" s="105">
        <v>110.75</v>
      </c>
      <c r="D27" s="105">
        <v>205</v>
      </c>
      <c r="E27" s="105">
        <v>110.75</v>
      </c>
    </row>
    <row r="28" spans="1:5" s="40" customFormat="1" x14ac:dyDescent="0.2">
      <c r="A28" s="35" t="s">
        <v>8</v>
      </c>
      <c r="B28" s="82"/>
      <c r="C28" s="107">
        <v>120.75</v>
      </c>
      <c r="D28" s="107">
        <v>200</v>
      </c>
      <c r="E28" s="107">
        <v>120.75</v>
      </c>
    </row>
    <row r="29" spans="1:5" s="40" customFormat="1" x14ac:dyDescent="0.2">
      <c r="A29" s="51" t="s">
        <v>83</v>
      </c>
      <c r="B29" s="83"/>
      <c r="C29" s="2"/>
      <c r="D29" s="2"/>
      <c r="E29" s="2"/>
    </row>
    <row r="30" spans="1:5" s="40" customFormat="1" x14ac:dyDescent="0.2">
      <c r="A30" s="54" t="s">
        <v>4</v>
      </c>
      <c r="B30" s="77"/>
      <c r="C30" s="107">
        <v>100</v>
      </c>
      <c r="D30" s="107">
        <v>208</v>
      </c>
      <c r="E30" s="107">
        <v>55</v>
      </c>
    </row>
    <row r="31" spans="1:5" s="40" customFormat="1" x14ac:dyDescent="0.2">
      <c r="A31" s="18" t="s">
        <v>3</v>
      </c>
      <c r="B31" s="82"/>
      <c r="C31" s="105">
        <v>120.75</v>
      </c>
      <c r="D31" s="105">
        <v>195</v>
      </c>
      <c r="E31" s="105">
        <v>50</v>
      </c>
    </row>
    <row r="32" spans="1:5" s="40" customFormat="1" x14ac:dyDescent="0.2">
      <c r="A32" s="35" t="s">
        <v>8</v>
      </c>
      <c r="B32" s="82"/>
      <c r="C32" s="107">
        <v>110.75</v>
      </c>
      <c r="D32" s="107">
        <v>205</v>
      </c>
      <c r="E32" s="107">
        <v>110.75</v>
      </c>
    </row>
    <row r="33" spans="1:5" s="40" customFormat="1" x14ac:dyDescent="0.2">
      <c r="A33" s="51" t="s">
        <v>82</v>
      </c>
      <c r="B33" s="83"/>
      <c r="C33" s="2"/>
      <c r="D33" s="2"/>
      <c r="E33" s="2"/>
    </row>
    <row r="34" spans="1:5" s="40" customFormat="1" x14ac:dyDescent="0.2">
      <c r="A34" s="54" t="s">
        <v>4</v>
      </c>
      <c r="B34" s="77"/>
      <c r="C34" s="107">
        <v>30</v>
      </c>
      <c r="D34" s="107">
        <v>5</v>
      </c>
      <c r="E34" s="107">
        <v>0</v>
      </c>
    </row>
    <row r="35" spans="1:5" s="40" customFormat="1" x14ac:dyDescent="0.2">
      <c r="A35" s="18" t="s">
        <v>3</v>
      </c>
      <c r="B35" s="82"/>
      <c r="C35" s="105">
        <v>10</v>
      </c>
      <c r="D35" s="105">
        <v>20</v>
      </c>
      <c r="E35" s="105">
        <v>50</v>
      </c>
    </row>
    <row r="36" spans="1:5" s="40" customFormat="1" x14ac:dyDescent="0.2">
      <c r="A36" s="35" t="s">
        <v>8</v>
      </c>
      <c r="B36" s="82"/>
      <c r="C36" s="107">
        <v>20</v>
      </c>
      <c r="D36" s="107">
        <v>8</v>
      </c>
      <c r="E36" s="107">
        <v>20</v>
      </c>
    </row>
    <row r="37" spans="1:5" s="40" customFormat="1" x14ac:dyDescent="0.2">
      <c r="A37" s="18"/>
      <c r="B37" s="82"/>
      <c r="C37" s="2"/>
      <c r="D37" s="2"/>
      <c r="E37" s="2"/>
    </row>
    <row r="38" spans="1:5" s="40" customFormat="1" x14ac:dyDescent="0.2">
      <c r="A38" s="48" t="s">
        <v>63</v>
      </c>
      <c r="B38" s="78"/>
      <c r="C38" s="15"/>
      <c r="D38" s="15"/>
      <c r="E38" s="15"/>
    </row>
    <row r="39" spans="1:5" s="40" customFormat="1" x14ac:dyDescent="0.2">
      <c r="A39" s="54" t="s">
        <v>4</v>
      </c>
      <c r="B39" s="77"/>
      <c r="C39" s="108">
        <f>IFERROR(C34/((C26+C30)/2), "Agency did not have employees in this unit")</f>
        <v>0.27180067950169873</v>
      </c>
      <c r="D39" s="108">
        <f>IFERROR(D34/((D26+D30)/2), "Agency did not have employees in this unit")</f>
        <v>2.4813895781637719E-2</v>
      </c>
      <c r="E39" s="108">
        <f>IFERROR(E34/((E26+E30)/2), "Agency did not have employees in this unit")</f>
        <v>0</v>
      </c>
    </row>
    <row r="40" spans="1:5" s="40" customFormat="1" x14ac:dyDescent="0.2">
      <c r="A40" s="18" t="s">
        <v>3</v>
      </c>
      <c r="B40" s="82"/>
      <c r="C40" s="109">
        <f t="shared" ref="C40:E41" si="0">IFERROR(C35/((C27+C31)/2), "Agency did not have employees in this unit")</f>
        <v>8.6393088552915762E-2</v>
      </c>
      <c r="D40" s="109">
        <f t="shared" si="0"/>
        <v>0.1</v>
      </c>
      <c r="E40" s="109">
        <f t="shared" si="0"/>
        <v>0.62208398133748055</v>
      </c>
    </row>
    <row r="41" spans="1:5" s="40" customFormat="1" x14ac:dyDescent="0.2">
      <c r="A41" s="35" t="s">
        <v>8</v>
      </c>
      <c r="B41" s="82"/>
      <c r="C41" s="108">
        <f t="shared" si="0"/>
        <v>0.17278617710583152</v>
      </c>
      <c r="D41" s="108">
        <f t="shared" si="0"/>
        <v>3.9506172839506172E-2</v>
      </c>
      <c r="E41" s="108">
        <f t="shared" si="0"/>
        <v>0.17278617710583152</v>
      </c>
    </row>
    <row r="42" spans="1:5" s="40" customFormat="1" ht="8.25" hidden="1" customHeight="1" outlineLevel="1" x14ac:dyDescent="0.2">
      <c r="A42" s="19"/>
      <c r="B42" s="77"/>
      <c r="C42" s="20"/>
      <c r="D42" s="20"/>
      <c r="E42" s="20"/>
    </row>
    <row r="43" spans="1:5" s="40" customFormat="1" hidden="1" outlineLevel="1" x14ac:dyDescent="0.2">
      <c r="A43" s="48" t="s">
        <v>85</v>
      </c>
      <c r="B43" s="78"/>
      <c r="C43" s="20"/>
      <c r="D43" s="20"/>
      <c r="E43" s="20"/>
    </row>
    <row r="44" spans="1:5" s="40" customFormat="1" ht="16.5" hidden="1" customHeight="1" outlineLevel="1" x14ac:dyDescent="0.2">
      <c r="A44" s="51" t="s">
        <v>84</v>
      </c>
      <c r="B44" s="83"/>
      <c r="C44" s="20"/>
      <c r="D44" s="20"/>
      <c r="E44" s="20"/>
    </row>
    <row r="45" spans="1:5" s="40" customFormat="1" ht="16.5" hidden="1" customHeight="1" outlineLevel="1" x14ac:dyDescent="0.2">
      <c r="A45" s="54" t="s">
        <v>4</v>
      </c>
      <c r="B45" s="77"/>
      <c r="C45" s="50"/>
      <c r="D45" s="50"/>
      <c r="E45" s="50"/>
    </row>
    <row r="46" spans="1:5" s="40" customFormat="1" ht="16.5" hidden="1" customHeight="1" outlineLevel="1" x14ac:dyDescent="0.2">
      <c r="A46" s="18" t="s">
        <v>3</v>
      </c>
      <c r="B46" s="82"/>
      <c r="C46" s="20"/>
      <c r="D46" s="20"/>
      <c r="E46" s="20"/>
    </row>
    <row r="47" spans="1:5" s="40" customFormat="1" ht="16.5" hidden="1" customHeight="1" outlineLevel="1" x14ac:dyDescent="0.2">
      <c r="A47" s="35" t="s">
        <v>8</v>
      </c>
      <c r="B47" s="82"/>
      <c r="C47" s="50"/>
      <c r="D47" s="50"/>
      <c r="E47" s="50"/>
    </row>
    <row r="48" spans="1:5" s="40" customFormat="1" ht="16.5" hidden="1" customHeight="1" outlineLevel="1" x14ac:dyDescent="0.2">
      <c r="A48" s="51" t="s">
        <v>83</v>
      </c>
      <c r="B48" s="83"/>
      <c r="C48" s="20"/>
      <c r="D48" s="20"/>
      <c r="E48" s="20"/>
    </row>
    <row r="49" spans="1:5" s="40" customFormat="1" ht="16.5" hidden="1" customHeight="1" outlineLevel="1" x14ac:dyDescent="0.2">
      <c r="A49" s="54" t="s">
        <v>4</v>
      </c>
      <c r="B49" s="77"/>
      <c r="C49" s="50"/>
      <c r="D49" s="50"/>
      <c r="E49" s="50"/>
    </row>
    <row r="50" spans="1:5" s="40" customFormat="1" ht="16.5" hidden="1" customHeight="1" outlineLevel="1" x14ac:dyDescent="0.2">
      <c r="A50" s="18" t="s">
        <v>3</v>
      </c>
      <c r="B50" s="82"/>
      <c r="C50" s="20"/>
      <c r="D50" s="20"/>
      <c r="E50" s="20"/>
    </row>
    <row r="51" spans="1:5" s="40" customFormat="1" ht="16.5" hidden="1" customHeight="1" outlineLevel="1" x14ac:dyDescent="0.2">
      <c r="A51" s="35" t="s">
        <v>8</v>
      </c>
      <c r="B51" s="82"/>
      <c r="C51" s="50"/>
      <c r="D51" s="50"/>
      <c r="E51" s="50"/>
    </row>
    <row r="52" spans="1:5" s="40" customFormat="1" hidden="1" outlineLevel="1" x14ac:dyDescent="0.2">
      <c r="A52" s="51" t="s">
        <v>82</v>
      </c>
      <c r="B52" s="83"/>
      <c r="C52" s="20"/>
      <c r="D52" s="20"/>
      <c r="E52" s="20"/>
    </row>
    <row r="53" spans="1:5" s="40" customFormat="1" hidden="1" outlineLevel="1" x14ac:dyDescent="0.2">
      <c r="A53" s="54" t="s">
        <v>4</v>
      </c>
      <c r="B53" s="77"/>
      <c r="C53" s="50"/>
      <c r="D53" s="50"/>
      <c r="E53" s="50"/>
    </row>
    <row r="54" spans="1:5" s="40" customFormat="1" hidden="1" outlineLevel="1" x14ac:dyDescent="0.2">
      <c r="A54" s="18" t="s">
        <v>3</v>
      </c>
      <c r="B54" s="82"/>
      <c r="C54" s="20"/>
      <c r="D54" s="20"/>
      <c r="E54" s="20"/>
    </row>
    <row r="55" spans="1:5" s="40" customFormat="1" hidden="1" outlineLevel="1" x14ac:dyDescent="0.2">
      <c r="A55" s="35" t="s">
        <v>8</v>
      </c>
      <c r="B55" s="82"/>
      <c r="C55" s="50"/>
      <c r="D55" s="50"/>
      <c r="E55" s="50"/>
    </row>
    <row r="56" spans="1:5" s="15" customFormat="1" hidden="1" outlineLevel="1" x14ac:dyDescent="0.2">
      <c r="A56" s="18"/>
      <c r="B56" s="82"/>
      <c r="C56" s="20"/>
      <c r="D56" s="20"/>
      <c r="E56" s="20"/>
    </row>
    <row r="57" spans="1:5" s="40" customFormat="1" hidden="1" outlineLevel="1" x14ac:dyDescent="0.2">
      <c r="A57" s="48" t="s">
        <v>63</v>
      </c>
      <c r="B57" s="78"/>
      <c r="C57" s="20"/>
      <c r="D57" s="20"/>
      <c r="E57" s="20"/>
    </row>
    <row r="58" spans="1:5" s="40" customFormat="1" hidden="1" outlineLevel="1" x14ac:dyDescent="0.2">
      <c r="A58" s="54" t="s">
        <v>4</v>
      </c>
      <c r="B58" s="77"/>
      <c r="C58" s="50" t="str">
        <f>IFERROR(C53/((C45+C49)/2), "Agency did not have employees in this unit")</f>
        <v>Agency did not have employees in this unit</v>
      </c>
      <c r="D58" s="50" t="str">
        <f t="shared" ref="D58:E58" si="1">IFERROR(D53/((D45+D49)/2), "Agency did not have employees in this unit")</f>
        <v>Agency did not have employees in this unit</v>
      </c>
      <c r="E58" s="50" t="str">
        <f t="shared" si="1"/>
        <v>Agency did not have employees in this unit</v>
      </c>
    </row>
    <row r="59" spans="1:5" s="40" customFormat="1" hidden="1" outlineLevel="1" x14ac:dyDescent="0.2">
      <c r="A59" s="18" t="s">
        <v>3</v>
      </c>
      <c r="B59" s="82"/>
      <c r="C59" s="20" t="str">
        <f t="shared" ref="C59:E59" si="2">IFERROR(C54/((C46+C50)/2), "Agency did not have employees in this unit")</f>
        <v>Agency did not have employees in this unit</v>
      </c>
      <c r="D59" s="20" t="str">
        <f t="shared" si="2"/>
        <v>Agency did not have employees in this unit</v>
      </c>
      <c r="E59" s="20" t="str">
        <f t="shared" si="2"/>
        <v>Agency did not have employees in this unit</v>
      </c>
    </row>
    <row r="60" spans="1:5" s="40" customFormat="1" hidden="1" outlineLevel="1" x14ac:dyDescent="0.2">
      <c r="A60" s="35" t="s">
        <v>8</v>
      </c>
      <c r="B60" s="82"/>
      <c r="C60" s="50" t="str">
        <f t="shared" ref="C60:E60" si="3">IFERROR(C55/((C47+C51)/2), "Agency did not have employees in this unit")</f>
        <v>Agency did not have employees in this unit</v>
      </c>
      <c r="D60" s="50" t="str">
        <f t="shared" si="3"/>
        <v>Agency did not have employees in this unit</v>
      </c>
      <c r="E60" s="50" t="str">
        <f t="shared" si="3"/>
        <v>Agency did not have employees in this unit</v>
      </c>
    </row>
    <row r="61" spans="1:5" s="40" customFormat="1" ht="16.5" customHeight="1" collapsed="1" x14ac:dyDescent="0.2">
      <c r="A61" s="19"/>
      <c r="B61" s="77"/>
      <c r="C61" s="20"/>
      <c r="D61" s="20"/>
      <c r="E61" s="20"/>
    </row>
    <row r="62" spans="1:5" s="40" customFormat="1" ht="38.25" x14ac:dyDescent="0.2">
      <c r="A62" s="48" t="s">
        <v>78</v>
      </c>
      <c r="B62" s="78"/>
      <c r="C62" s="105" t="s">
        <v>24</v>
      </c>
      <c r="D62" s="105" t="s">
        <v>5</v>
      </c>
      <c r="E62" s="105" t="s">
        <v>124</v>
      </c>
    </row>
    <row r="63" spans="1:5" x14ac:dyDescent="0.2">
      <c r="A63" s="15"/>
      <c r="B63" s="15"/>
      <c r="D63" s="40"/>
    </row>
    <row r="64" spans="1:5" x14ac:dyDescent="0.2">
      <c r="A64" s="29" t="s">
        <v>20</v>
      </c>
      <c r="B64" s="29"/>
      <c r="D64" s="40"/>
    </row>
    <row r="65" spans="1:21" ht="25.5" x14ac:dyDescent="0.2">
      <c r="A65" s="110" t="s">
        <v>121</v>
      </c>
      <c r="B65" s="15"/>
      <c r="C65" s="26"/>
      <c r="D65" s="40"/>
      <c r="H65" s="40"/>
      <c r="I65" s="40"/>
      <c r="J65" s="40"/>
      <c r="U65" s="40"/>
    </row>
    <row r="66" spans="1:21" x14ac:dyDescent="0.2">
      <c r="A66" s="106" t="s">
        <v>1</v>
      </c>
      <c r="B66" s="15"/>
      <c r="C66" s="26"/>
      <c r="D66" s="40"/>
      <c r="H66" s="40"/>
      <c r="I66" s="40"/>
      <c r="J66" s="40"/>
      <c r="U66" s="40"/>
    </row>
    <row r="67" spans="1:21" x14ac:dyDescent="0.2">
      <c r="A67" s="110" t="s">
        <v>68</v>
      </c>
      <c r="B67" s="15"/>
      <c r="C67" s="26"/>
      <c r="D67" s="40"/>
      <c r="H67" s="40"/>
      <c r="I67" s="40"/>
      <c r="J67" s="40"/>
      <c r="U67" s="40"/>
    </row>
    <row r="68" spans="1:21" x14ac:dyDescent="0.2">
      <c r="A68" s="106" t="s">
        <v>69</v>
      </c>
      <c r="B68" s="15"/>
      <c r="C68" s="26"/>
      <c r="D68" s="40"/>
      <c r="H68" s="40"/>
      <c r="I68" s="40"/>
      <c r="J68" s="40"/>
      <c r="U68" s="40"/>
    </row>
    <row r="69" spans="1:21" ht="25.5" x14ac:dyDescent="0.2">
      <c r="A69" s="111" t="s">
        <v>29</v>
      </c>
      <c r="B69" s="14"/>
      <c r="C69" s="26"/>
      <c r="D69" s="40"/>
      <c r="H69" s="40"/>
      <c r="I69" s="40"/>
      <c r="J69" s="40"/>
      <c r="U69" s="40"/>
    </row>
    <row r="70" spans="1:21" x14ac:dyDescent="0.2">
      <c r="A70" s="106" t="s">
        <v>1</v>
      </c>
      <c r="B70" s="15"/>
      <c r="C70" s="26"/>
      <c r="D70" s="40"/>
      <c r="H70" s="40"/>
      <c r="I70" s="40"/>
      <c r="J70" s="40"/>
      <c r="U70" s="40"/>
    </row>
    <row r="71" spans="1:21" x14ac:dyDescent="0.2">
      <c r="A71" s="111" t="s">
        <v>102</v>
      </c>
      <c r="B71" s="14"/>
      <c r="C71" s="26"/>
      <c r="D71" s="40"/>
      <c r="H71" s="40"/>
      <c r="I71" s="40"/>
      <c r="J71" s="40"/>
      <c r="U71" s="40"/>
    </row>
    <row r="72" spans="1:21" x14ac:dyDescent="0.2">
      <c r="A72" s="106" t="s">
        <v>54</v>
      </c>
      <c r="B72" s="15"/>
      <c r="D72" s="40"/>
    </row>
    <row r="73" spans="1:21" x14ac:dyDescent="0.2">
      <c r="A73" s="40"/>
      <c r="B73" s="15"/>
      <c r="D73" s="40"/>
    </row>
  </sheetData>
  <conditionalFormatting sqref="I1:I2 E1:E3 E63:E1048576 E5:E8 F1:H1048576">
    <cfRule type="cellIs" dxfId="19" priority="4" operator="equal">
      <formula>"Yes"</formula>
    </cfRule>
  </conditionalFormatting>
  <conditionalFormatting sqref="U1:U2">
    <cfRule type="cellIs" dxfId="18" priority="3" operator="equal">
      <formula>"Yes"</formula>
    </cfRule>
  </conditionalFormatting>
  <pageMargins left="0.7" right="0.7" top="0.75" bottom="0.75" header="0.3" footer="0.3"/>
  <pageSetup scale="89" fitToWidth="0" orientation="portrait" r:id="rId1"/>
  <headerFooter>
    <oddHeader>&amp;C&amp;"Arial,Bold"&amp;14&amp;UExample - Organizational Unit Details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A66:C66 A70:C70 A9:B9 A14:B14 A19:B19 F9:XFD23 C20:E23 C15:E18 C10:E13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11"/>
  <sheetViews>
    <sheetView workbookViewId="0">
      <selection activeCell="A2" sqref="A2"/>
    </sheetView>
  </sheetViews>
  <sheetFormatPr defaultRowHeight="15" x14ac:dyDescent="0.2"/>
  <cols>
    <col min="1" max="1" width="43.140625" style="55" customWidth="1"/>
    <col min="2" max="4" width="13.7109375" style="55" bestFit="1" customWidth="1"/>
    <col min="5" max="5" width="17.7109375" style="55" customWidth="1"/>
    <col min="6" max="7" width="15" style="55" customWidth="1"/>
    <col min="8" max="9" width="17.42578125" style="55" customWidth="1"/>
    <col min="10" max="11" width="16" style="55" customWidth="1"/>
    <col min="12" max="13" width="18.42578125" style="55" customWidth="1"/>
    <col min="14" max="14" width="17" style="55" customWidth="1"/>
    <col min="15" max="15" width="38.42578125" style="55" customWidth="1"/>
    <col min="16" max="16" width="31.5703125" style="55" customWidth="1"/>
    <col min="17" max="17" width="23.7109375" style="55" customWidth="1"/>
    <col min="18" max="18" width="18.5703125" style="55" customWidth="1"/>
    <col min="19" max="19" width="16.7109375" style="55" customWidth="1"/>
    <col min="20" max="20" width="7.5703125" style="55" bestFit="1" customWidth="1"/>
    <col min="21" max="21" width="25.7109375" style="55" customWidth="1"/>
    <col min="22" max="16384" width="9.140625" style="55"/>
  </cols>
  <sheetData>
    <row r="1" spans="1:4" x14ac:dyDescent="0.2">
      <c r="A1" s="67" t="s">
        <v>64</v>
      </c>
    </row>
    <row r="2" spans="1:4" x14ac:dyDescent="0.2">
      <c r="A2" s="57"/>
    </row>
    <row r="3" spans="1:4" x14ac:dyDescent="0.2">
      <c r="A3" s="67" t="s">
        <v>65</v>
      </c>
      <c r="B3" s="68"/>
    </row>
    <row r="4" spans="1:4" x14ac:dyDescent="0.2">
      <c r="A4" s="98"/>
      <c r="B4" s="68"/>
    </row>
    <row r="6" spans="1:4" x14ac:dyDescent="0.2">
      <c r="B6" s="85" t="s">
        <v>4</v>
      </c>
      <c r="C6" s="85" t="s">
        <v>3</v>
      </c>
      <c r="D6" s="85" t="s">
        <v>8</v>
      </c>
    </row>
    <row r="7" spans="1:4" ht="45" x14ac:dyDescent="0.2">
      <c r="A7" s="69" t="s">
        <v>34</v>
      </c>
      <c r="B7" s="70"/>
      <c r="C7" s="70"/>
      <c r="D7" s="70"/>
    </row>
    <row r="8" spans="1:4" x14ac:dyDescent="0.2">
      <c r="A8" s="71" t="s">
        <v>35</v>
      </c>
      <c r="B8" s="72"/>
      <c r="C8" s="72"/>
      <c r="D8" s="72"/>
    </row>
    <row r="9" spans="1:4" ht="25.5" customHeight="1" x14ac:dyDescent="0.2">
      <c r="A9" s="69" t="s">
        <v>36</v>
      </c>
      <c r="B9" s="70"/>
      <c r="C9" s="70"/>
      <c r="D9" s="70"/>
    </row>
    <row r="10" spans="1:4" x14ac:dyDescent="0.2">
      <c r="A10" s="73"/>
      <c r="B10" s="74"/>
      <c r="C10" s="74"/>
      <c r="D10" s="74"/>
    </row>
    <row r="11" spans="1:4" ht="56.25" customHeight="1" x14ac:dyDescent="0.2">
      <c r="A11" s="69" t="s">
        <v>42</v>
      </c>
      <c r="B11" s="70"/>
      <c r="C11" s="70"/>
      <c r="D11" s="70"/>
    </row>
  </sheetData>
  <pageMargins left="0.7" right="0.7" top="0.75" bottom="0.75" header="0.3" footer="0.3"/>
  <pageSetup orientation="portrait" r:id="rId1"/>
  <headerFooter>
    <oddHeader>&amp;C&amp;"Arial,Bold"&amp;14&amp;UFinance Overview</oddHeader>
    <oddFooter>&amp;RThe contents of this chart are considered sworn testimony from the agency director.</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workbookViewId="0">
      <selection activeCell="D9" sqref="D9"/>
    </sheetView>
  </sheetViews>
  <sheetFormatPr defaultRowHeight="15" x14ac:dyDescent="0.2"/>
  <cols>
    <col min="1" max="1" width="43.140625" style="55" customWidth="1"/>
    <col min="2" max="4" width="11.7109375" style="55" bestFit="1" customWidth="1"/>
    <col min="5" max="5" width="17.7109375" style="55" customWidth="1"/>
    <col min="6" max="7" width="15" style="55" customWidth="1"/>
    <col min="8" max="9" width="17.42578125" style="55" customWidth="1"/>
    <col min="10" max="11" width="16" style="55" customWidth="1"/>
    <col min="12" max="13" width="18.42578125" style="55" customWidth="1"/>
    <col min="14" max="14" width="17" style="55" customWidth="1"/>
    <col min="15" max="15" width="38.42578125" style="55" customWidth="1"/>
    <col min="16" max="16" width="31.5703125" style="55" customWidth="1"/>
    <col min="17" max="17" width="23.7109375" style="55" customWidth="1"/>
    <col min="18" max="18" width="18.5703125" style="55" customWidth="1"/>
    <col min="19" max="19" width="16.7109375" style="55" customWidth="1"/>
    <col min="20" max="20" width="7.5703125" style="55" bestFit="1" customWidth="1"/>
    <col min="21" max="21" width="25.7109375" style="55" customWidth="1"/>
    <col min="22" max="16384" width="9.140625" style="55"/>
  </cols>
  <sheetData>
    <row r="1" spans="1:4" x14ac:dyDescent="0.2">
      <c r="A1" s="67" t="s">
        <v>64</v>
      </c>
    </row>
    <row r="2" spans="1:4" x14ac:dyDescent="0.2">
      <c r="A2" s="57" t="s">
        <v>118</v>
      </c>
    </row>
    <row r="3" spans="1:4" x14ac:dyDescent="0.2">
      <c r="A3" s="67" t="s">
        <v>65</v>
      </c>
      <c r="B3" s="68"/>
    </row>
    <row r="4" spans="1:4" x14ac:dyDescent="0.2">
      <c r="A4" s="98">
        <v>43556</v>
      </c>
      <c r="B4" s="68"/>
    </row>
    <row r="6" spans="1:4" x14ac:dyDescent="0.2">
      <c r="B6" s="85" t="s">
        <v>4</v>
      </c>
      <c r="C6" s="85" t="s">
        <v>3</v>
      </c>
      <c r="D6" s="85" t="s">
        <v>8</v>
      </c>
    </row>
    <row r="7" spans="1:4" ht="45" x14ac:dyDescent="0.2">
      <c r="A7" s="69" t="s">
        <v>34</v>
      </c>
      <c r="B7" s="70">
        <v>1500000</v>
      </c>
      <c r="C7" s="70">
        <v>1600000</v>
      </c>
      <c r="D7" s="70">
        <v>1600000</v>
      </c>
    </row>
    <row r="8" spans="1:4" x14ac:dyDescent="0.2">
      <c r="A8" s="71" t="s">
        <v>35</v>
      </c>
      <c r="B8" s="72">
        <v>700000</v>
      </c>
      <c r="C8" s="72">
        <v>695000</v>
      </c>
      <c r="D8" s="72">
        <v>542000</v>
      </c>
    </row>
    <row r="9" spans="1:4" ht="25.5" customHeight="1" x14ac:dyDescent="0.2">
      <c r="A9" s="69" t="s">
        <v>36</v>
      </c>
      <c r="B9" s="70">
        <f>B7-B8</f>
        <v>800000</v>
      </c>
      <c r="C9" s="70">
        <f t="shared" ref="C9:D9" si="0">C7-C8</f>
        <v>905000</v>
      </c>
      <c r="D9" s="70">
        <f t="shared" si="0"/>
        <v>1058000</v>
      </c>
    </row>
    <row r="10" spans="1:4" x14ac:dyDescent="0.2">
      <c r="A10" s="73"/>
      <c r="B10" s="74"/>
      <c r="C10" s="74"/>
      <c r="D10" s="74"/>
    </row>
    <row r="11" spans="1:4" ht="56.25" customHeight="1" x14ac:dyDescent="0.2">
      <c r="A11" s="69" t="s">
        <v>42</v>
      </c>
      <c r="B11" s="70">
        <v>800000</v>
      </c>
      <c r="C11" s="70">
        <v>1200000</v>
      </c>
      <c r="D11" s="70">
        <v>1400000</v>
      </c>
    </row>
  </sheetData>
  <pageMargins left="0.7" right="0.7" top="0.75" bottom="0.75" header="0.3" footer="0.3"/>
  <pageSetup fitToHeight="0" orientation="portrait" r:id="rId1"/>
  <headerFooter>
    <oddHeader>&amp;C&amp;"Arial,Bold"&amp;14&amp;UExample - Finance Overview</oddHeader>
    <oddFooter>&amp;RThe contents of this chart are considered sworn testimony from the agency director.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L73"/>
  <sheetViews>
    <sheetView workbookViewId="0">
      <pane xSplit="4" ySplit="10" topLeftCell="E29" activePane="bottomRight" state="frozen"/>
      <selection pane="topRight" activeCell="E1" sqref="E1"/>
      <selection pane="bottomLeft" activeCell="A11" sqref="A11"/>
      <selection pane="bottomRight" activeCell="B2" sqref="B2"/>
    </sheetView>
  </sheetViews>
  <sheetFormatPr defaultColWidth="9.140625" defaultRowHeight="12.75" x14ac:dyDescent="0.2"/>
  <cols>
    <col min="1" max="1" width="19.42578125" style="59" customWidth="1"/>
    <col min="2" max="2" width="51.42578125" style="10" customWidth="1"/>
    <col min="3" max="3" width="9.140625" style="60" customWidth="1"/>
    <col min="4" max="4" width="0.85546875" style="26" customWidth="1"/>
    <col min="5" max="8" width="57.7109375" style="42" customWidth="1"/>
    <col min="9" max="9" width="17.28515625" style="42" customWidth="1"/>
    <col min="10" max="10" width="4" style="59" customWidth="1"/>
    <col min="11" max="11" width="3.140625" style="59" customWidth="1"/>
    <col min="12" max="12" width="12.28515625" style="59" customWidth="1"/>
    <col min="13" max="13" width="29" style="59" customWidth="1"/>
    <col min="14" max="16384" width="9.140625" style="59"/>
  </cols>
  <sheetData>
    <row r="1" spans="2:12" x14ac:dyDescent="0.2">
      <c r="B1" s="4" t="s">
        <v>64</v>
      </c>
      <c r="D1" s="29"/>
      <c r="E1" s="11"/>
      <c r="F1" s="11"/>
      <c r="G1" s="11"/>
      <c r="H1" s="11"/>
      <c r="I1" s="11"/>
      <c r="J1" s="26"/>
      <c r="K1" s="26"/>
      <c r="L1" s="27"/>
    </row>
    <row r="2" spans="2:12" x14ac:dyDescent="0.2">
      <c r="B2" s="58"/>
      <c r="D2" s="15"/>
      <c r="E2" s="11"/>
      <c r="F2" s="11"/>
      <c r="G2" s="11"/>
      <c r="H2" s="11"/>
      <c r="I2" s="11"/>
      <c r="J2" s="26"/>
      <c r="K2" s="26"/>
      <c r="L2" s="27"/>
    </row>
    <row r="3" spans="2:12" x14ac:dyDescent="0.2">
      <c r="B3" s="4" t="s">
        <v>65</v>
      </c>
      <c r="D3" s="29"/>
      <c r="E3" s="11"/>
      <c r="F3" s="11"/>
      <c r="G3" s="11"/>
      <c r="H3" s="11"/>
      <c r="I3" s="11"/>
      <c r="J3" s="26"/>
      <c r="K3" s="26"/>
      <c r="L3" s="27"/>
    </row>
    <row r="4" spans="2:12" ht="15.75" x14ac:dyDescent="0.2">
      <c r="B4" s="97"/>
      <c r="C4" s="65"/>
      <c r="D4" s="84"/>
      <c r="E4" s="9"/>
      <c r="F4" s="9"/>
      <c r="G4" s="9"/>
      <c r="H4" s="9"/>
      <c r="I4" s="11"/>
      <c r="L4" s="58"/>
    </row>
    <row r="5" spans="2:12" ht="15.75" x14ac:dyDescent="0.2">
      <c r="B5" s="49"/>
      <c r="C5" s="65"/>
      <c r="D5" s="48"/>
      <c r="E5" s="9"/>
      <c r="F5" s="9"/>
      <c r="G5" s="9"/>
      <c r="H5" s="9"/>
      <c r="I5" s="11"/>
      <c r="L5" s="58"/>
    </row>
    <row r="6" spans="2:12" x14ac:dyDescent="0.2">
      <c r="B6" s="63" t="s">
        <v>66</v>
      </c>
      <c r="D6" s="78"/>
      <c r="E6" s="11"/>
      <c r="F6" s="11"/>
      <c r="G6" s="11"/>
      <c r="H6" s="11"/>
      <c r="I6" s="11"/>
      <c r="L6" s="58"/>
    </row>
    <row r="7" spans="2:12" x14ac:dyDescent="0.2">
      <c r="B7" s="154" t="s">
        <v>101</v>
      </c>
      <c r="C7" s="8"/>
      <c r="D7" s="80"/>
      <c r="E7" s="105"/>
      <c r="F7" s="105"/>
      <c r="G7" s="105"/>
      <c r="H7" s="105"/>
      <c r="I7" s="2"/>
      <c r="J7" s="2"/>
    </row>
    <row r="8" spans="2:12" x14ac:dyDescent="0.2">
      <c r="B8" s="153" t="s">
        <v>16</v>
      </c>
      <c r="C8" s="86"/>
      <c r="D8" s="77"/>
      <c r="E8" s="107"/>
      <c r="F8" s="107"/>
      <c r="G8" s="107"/>
      <c r="H8" s="107"/>
      <c r="I8" s="2"/>
      <c r="J8" s="2"/>
    </row>
    <row r="9" spans="2:12" ht="15" customHeight="1" x14ac:dyDescent="0.2">
      <c r="B9" s="154" t="s">
        <v>151</v>
      </c>
      <c r="C9" s="8"/>
      <c r="D9" s="82"/>
      <c r="E9" s="105"/>
      <c r="F9" s="105"/>
      <c r="G9" s="105"/>
      <c r="H9" s="105"/>
      <c r="I9" s="2"/>
      <c r="J9" s="2"/>
    </row>
    <row r="10" spans="2:12" x14ac:dyDescent="0.2">
      <c r="B10" s="153" t="s">
        <v>15</v>
      </c>
      <c r="C10" s="86"/>
      <c r="D10" s="81"/>
      <c r="E10" s="107"/>
      <c r="F10" s="107"/>
      <c r="G10" s="107"/>
      <c r="H10" s="107"/>
      <c r="I10" s="2"/>
      <c r="J10" s="2"/>
    </row>
    <row r="11" spans="2:12" x14ac:dyDescent="0.2">
      <c r="B11" s="154" t="s">
        <v>14</v>
      </c>
      <c r="C11" s="8"/>
      <c r="D11" s="78"/>
      <c r="E11" s="105"/>
      <c r="F11" s="105"/>
      <c r="G11" s="105"/>
      <c r="H11" s="105"/>
      <c r="I11" s="2"/>
      <c r="J11" s="2"/>
    </row>
    <row r="12" spans="2:12" x14ac:dyDescent="0.2">
      <c r="B12" s="154"/>
      <c r="C12" s="87"/>
      <c r="D12" s="82"/>
      <c r="E12" s="2"/>
      <c r="F12" s="2"/>
      <c r="G12" s="2"/>
      <c r="H12" s="2"/>
      <c r="I12" s="2"/>
      <c r="J12" s="2"/>
    </row>
    <row r="13" spans="2:12" s="26" customFormat="1" x14ac:dyDescent="0.2">
      <c r="B13" s="63" t="s">
        <v>38</v>
      </c>
      <c r="C13" s="88"/>
      <c r="D13" s="82"/>
      <c r="E13" s="2"/>
      <c r="F13" s="2"/>
      <c r="G13" s="2"/>
      <c r="H13" s="2"/>
      <c r="I13" s="2"/>
      <c r="J13" s="2"/>
    </row>
    <row r="14" spans="2:12" x14ac:dyDescent="0.2">
      <c r="B14" s="151" t="s">
        <v>153</v>
      </c>
      <c r="C14" s="86"/>
      <c r="D14" s="78"/>
      <c r="E14" s="107"/>
      <c r="F14" s="107"/>
      <c r="G14" s="107"/>
      <c r="H14" s="107"/>
      <c r="I14" s="2"/>
      <c r="J14" s="2"/>
    </row>
    <row r="15" spans="2:12" ht="25.5" x14ac:dyDescent="0.2">
      <c r="B15" s="152" t="s">
        <v>9</v>
      </c>
      <c r="C15" s="8"/>
      <c r="D15" s="77"/>
      <c r="E15" s="105"/>
      <c r="F15" s="105"/>
      <c r="G15" s="105"/>
      <c r="H15" s="105"/>
      <c r="I15" s="2"/>
      <c r="J15" s="2"/>
    </row>
    <row r="16" spans="2:12" ht="25.5" x14ac:dyDescent="0.2">
      <c r="B16" s="151" t="s">
        <v>100</v>
      </c>
      <c r="C16" s="86"/>
      <c r="D16" s="82"/>
      <c r="E16" s="107"/>
      <c r="F16" s="107"/>
      <c r="G16" s="107"/>
      <c r="H16" s="107"/>
      <c r="I16" s="2"/>
      <c r="J16" s="2"/>
    </row>
    <row r="17" spans="2:10" x14ac:dyDescent="0.2">
      <c r="B17" s="15"/>
      <c r="C17" s="87"/>
      <c r="D17" s="82"/>
      <c r="E17" s="2"/>
      <c r="F17" s="2"/>
      <c r="G17" s="2"/>
      <c r="H17" s="2"/>
      <c r="I17" s="2"/>
      <c r="J17" s="2"/>
    </row>
    <row r="18" spans="2:10" s="26" customFormat="1" x14ac:dyDescent="0.2">
      <c r="B18" s="63" t="s">
        <v>39</v>
      </c>
      <c r="C18" s="88"/>
      <c r="D18" s="82"/>
      <c r="E18" s="2"/>
      <c r="F18" s="2"/>
      <c r="G18" s="2"/>
      <c r="H18" s="2"/>
      <c r="I18" s="2"/>
      <c r="J18" s="2"/>
    </row>
    <row r="19" spans="2:10" x14ac:dyDescent="0.2">
      <c r="B19" s="153" t="s">
        <v>17</v>
      </c>
      <c r="C19" s="86"/>
      <c r="D19" s="78"/>
      <c r="E19" s="107"/>
      <c r="F19" s="107"/>
      <c r="G19" s="107"/>
      <c r="H19" s="107"/>
      <c r="I19" s="2"/>
      <c r="J19" s="2"/>
    </row>
    <row r="20" spans="2:10" x14ac:dyDescent="0.2">
      <c r="B20" s="152" t="s">
        <v>28</v>
      </c>
      <c r="C20" s="23" t="s">
        <v>4</v>
      </c>
      <c r="D20" s="77"/>
      <c r="E20" s="105"/>
      <c r="F20" s="105"/>
      <c r="G20" s="105"/>
      <c r="H20" s="105"/>
      <c r="I20" s="2"/>
      <c r="J20" s="2"/>
    </row>
    <row r="21" spans="2:10" x14ac:dyDescent="0.2">
      <c r="B21" s="151" t="s">
        <v>109</v>
      </c>
      <c r="C21" s="89" t="s">
        <v>4</v>
      </c>
      <c r="D21" s="82"/>
      <c r="E21" s="107"/>
      <c r="F21" s="107"/>
      <c r="G21" s="107"/>
      <c r="H21" s="107"/>
      <c r="I21" s="2"/>
      <c r="J21" s="2"/>
    </row>
    <row r="22" spans="2:10" x14ac:dyDescent="0.2">
      <c r="B22" s="152" t="s">
        <v>96</v>
      </c>
      <c r="C22" s="23" t="s">
        <v>4</v>
      </c>
      <c r="D22" s="82"/>
      <c r="E22" s="112"/>
      <c r="F22" s="112"/>
      <c r="G22" s="112"/>
      <c r="H22" s="112"/>
      <c r="I22" s="22"/>
      <c r="J22" s="22"/>
    </row>
    <row r="23" spans="2:10" x14ac:dyDescent="0.2">
      <c r="B23" s="151" t="s">
        <v>97</v>
      </c>
      <c r="C23" s="89" t="s">
        <v>37</v>
      </c>
      <c r="D23" s="82"/>
      <c r="E23" s="108"/>
      <c r="F23" s="108"/>
      <c r="G23" s="108"/>
      <c r="H23" s="108"/>
      <c r="I23" s="20"/>
      <c r="J23" s="20"/>
    </row>
    <row r="24" spans="2:10" ht="25.5" x14ac:dyDescent="0.2">
      <c r="B24" s="152" t="s">
        <v>44</v>
      </c>
      <c r="C24" s="8"/>
      <c r="D24" s="78"/>
      <c r="E24" s="112"/>
      <c r="F24" s="112"/>
      <c r="G24" s="112"/>
      <c r="H24" s="112"/>
      <c r="I24" s="22"/>
      <c r="J24" s="22"/>
    </row>
    <row r="25" spans="2:10" s="26" customFormat="1" x14ac:dyDescent="0.2">
      <c r="B25" s="15"/>
      <c r="C25" s="8"/>
      <c r="D25" s="83"/>
      <c r="E25" s="22"/>
      <c r="F25" s="22"/>
      <c r="G25" s="22"/>
      <c r="H25" s="22"/>
      <c r="I25" s="22"/>
      <c r="J25" s="22"/>
    </row>
    <row r="26" spans="2:10" s="26" customFormat="1" x14ac:dyDescent="0.2">
      <c r="B26" s="63" t="s">
        <v>67</v>
      </c>
      <c r="C26" s="88"/>
      <c r="D26" s="77"/>
      <c r="E26" s="2"/>
      <c r="F26" s="2"/>
      <c r="G26" s="2"/>
      <c r="H26" s="2"/>
      <c r="I26" s="2"/>
      <c r="J26" s="2"/>
    </row>
    <row r="27" spans="2:10" x14ac:dyDescent="0.2">
      <c r="B27" s="151" t="s">
        <v>98</v>
      </c>
      <c r="C27" s="89"/>
      <c r="D27" s="82"/>
      <c r="E27" s="110"/>
      <c r="F27" s="110"/>
      <c r="G27" s="110"/>
      <c r="H27" s="110"/>
      <c r="I27" s="58"/>
      <c r="J27" s="58"/>
    </row>
    <row r="28" spans="2:10" s="38" customFormat="1" x14ac:dyDescent="0.2">
      <c r="B28" s="66" t="s">
        <v>30</v>
      </c>
      <c r="C28" s="90" t="s">
        <v>4</v>
      </c>
      <c r="D28" s="82"/>
      <c r="E28" s="113"/>
      <c r="F28" s="113"/>
      <c r="G28" s="113"/>
      <c r="H28" s="113"/>
      <c r="I28" s="52"/>
      <c r="J28" s="52"/>
    </row>
    <row r="29" spans="2:10" s="38" customFormat="1" x14ac:dyDescent="0.2">
      <c r="B29" s="53"/>
      <c r="C29" s="91" t="s">
        <v>3</v>
      </c>
      <c r="D29" s="83"/>
      <c r="E29" s="113"/>
      <c r="F29" s="113"/>
      <c r="G29" s="113"/>
      <c r="H29" s="113"/>
      <c r="I29" s="52"/>
      <c r="J29" s="52"/>
    </row>
    <row r="30" spans="2:10" s="38" customFormat="1" x14ac:dyDescent="0.2">
      <c r="B30" s="53"/>
      <c r="C30" s="91" t="s">
        <v>8</v>
      </c>
      <c r="D30" s="77"/>
      <c r="E30" s="113"/>
      <c r="F30" s="113"/>
      <c r="G30" s="113"/>
      <c r="H30" s="113"/>
      <c r="I30" s="52"/>
      <c r="J30" s="52"/>
    </row>
    <row r="31" spans="2:10" x14ac:dyDescent="0.2">
      <c r="B31" s="151" t="s">
        <v>43</v>
      </c>
      <c r="C31" s="89" t="s">
        <v>4</v>
      </c>
      <c r="D31" s="82"/>
      <c r="E31" s="110"/>
      <c r="F31" s="110"/>
      <c r="G31" s="110"/>
      <c r="H31" s="110"/>
      <c r="I31" s="58"/>
      <c r="J31" s="58"/>
    </row>
    <row r="32" spans="2:10" x14ac:dyDescent="0.2">
      <c r="B32" s="165" t="s">
        <v>27</v>
      </c>
      <c r="C32" s="166"/>
      <c r="D32" s="82"/>
      <c r="E32" s="110"/>
      <c r="F32" s="110"/>
      <c r="G32" s="110"/>
      <c r="H32" s="110"/>
      <c r="I32" s="58"/>
      <c r="J32" s="58"/>
    </row>
    <row r="33" spans="1:10" x14ac:dyDescent="0.2">
      <c r="B33" s="153"/>
      <c r="C33" s="92" t="s">
        <v>3</v>
      </c>
      <c r="D33" s="83"/>
      <c r="E33" s="110"/>
      <c r="F33" s="110"/>
      <c r="G33" s="110"/>
      <c r="H33" s="110"/>
      <c r="I33" s="58"/>
      <c r="J33" s="58"/>
    </row>
    <row r="34" spans="1:10" x14ac:dyDescent="0.2">
      <c r="B34" s="165" t="s">
        <v>27</v>
      </c>
      <c r="C34" s="166"/>
      <c r="D34" s="77"/>
      <c r="E34" s="110"/>
      <c r="F34" s="110"/>
      <c r="G34" s="110"/>
      <c r="H34" s="110"/>
      <c r="I34" s="58"/>
      <c r="J34" s="58"/>
    </row>
    <row r="35" spans="1:10" x14ac:dyDescent="0.2">
      <c r="B35" s="153"/>
      <c r="C35" s="92" t="s">
        <v>8</v>
      </c>
      <c r="D35" s="82"/>
      <c r="E35" s="110"/>
      <c r="F35" s="110"/>
      <c r="G35" s="110"/>
      <c r="H35" s="110"/>
      <c r="I35" s="58"/>
      <c r="J35" s="58"/>
    </row>
    <row r="36" spans="1:10" x14ac:dyDescent="0.2">
      <c r="B36" s="165" t="s">
        <v>27</v>
      </c>
      <c r="C36" s="166"/>
      <c r="D36" s="82"/>
      <c r="E36" s="110"/>
      <c r="F36" s="110"/>
      <c r="G36" s="110"/>
      <c r="H36" s="110"/>
      <c r="I36" s="58"/>
      <c r="J36" s="58"/>
    </row>
    <row r="37" spans="1:10" x14ac:dyDescent="0.2">
      <c r="B37" s="152" t="s">
        <v>19</v>
      </c>
      <c r="C37" s="23" t="s">
        <v>4</v>
      </c>
      <c r="D37" s="82"/>
      <c r="E37" s="114"/>
      <c r="F37" s="114"/>
      <c r="G37" s="114"/>
      <c r="H37" s="114"/>
      <c r="I37" s="33"/>
      <c r="J37" s="24"/>
    </row>
    <row r="38" spans="1:10" x14ac:dyDescent="0.2">
      <c r="B38" s="154"/>
      <c r="C38" s="6" t="s">
        <v>3</v>
      </c>
      <c r="D38" s="78"/>
      <c r="E38" s="114"/>
      <c r="F38" s="114"/>
      <c r="G38" s="114"/>
      <c r="H38" s="114"/>
      <c r="I38" s="33"/>
      <c r="J38" s="24"/>
    </row>
    <row r="39" spans="1:10" x14ac:dyDescent="0.2">
      <c r="B39" s="154"/>
      <c r="C39" s="6" t="s">
        <v>8</v>
      </c>
      <c r="D39" s="77"/>
      <c r="E39" s="114"/>
      <c r="F39" s="114"/>
      <c r="G39" s="114"/>
      <c r="H39" s="114"/>
      <c r="I39" s="33"/>
      <c r="J39" s="24"/>
    </row>
    <row r="40" spans="1:10" s="26" customFormat="1" x14ac:dyDescent="0.2">
      <c r="B40" s="154"/>
      <c r="C40" s="6"/>
      <c r="D40" s="82"/>
      <c r="E40" s="32"/>
      <c r="F40" s="32"/>
      <c r="G40" s="32"/>
      <c r="H40" s="32"/>
      <c r="I40" s="32"/>
      <c r="J40" s="31"/>
    </row>
    <row r="41" spans="1:10" s="26" customFormat="1" x14ac:dyDescent="0.2">
      <c r="B41" s="63" t="s">
        <v>41</v>
      </c>
      <c r="C41" s="88"/>
      <c r="D41" s="82"/>
      <c r="E41" s="2"/>
      <c r="F41" s="2"/>
      <c r="G41" s="2"/>
      <c r="H41" s="2"/>
      <c r="I41" s="2"/>
      <c r="J41" s="2"/>
    </row>
    <row r="42" spans="1:10" x14ac:dyDescent="0.2">
      <c r="B42" s="151" t="s">
        <v>99</v>
      </c>
      <c r="C42" s="89"/>
      <c r="D42" s="77"/>
      <c r="E42" s="115"/>
      <c r="F42" s="115"/>
      <c r="G42" s="115"/>
      <c r="H42" s="115"/>
      <c r="I42" s="28"/>
      <c r="J42" s="28"/>
    </row>
    <row r="43" spans="1:10" x14ac:dyDescent="0.2">
      <c r="B43" s="151"/>
      <c r="C43" s="89" t="s">
        <v>4</v>
      </c>
      <c r="D43" s="78"/>
      <c r="E43" s="116"/>
      <c r="F43" s="116"/>
      <c r="G43" s="116"/>
      <c r="H43" s="116"/>
      <c r="I43" s="28"/>
      <c r="J43" s="28"/>
    </row>
    <row r="44" spans="1:10" x14ac:dyDescent="0.2">
      <c r="B44" s="151"/>
      <c r="C44" s="89" t="s">
        <v>3</v>
      </c>
      <c r="D44" s="83"/>
      <c r="E44" s="116"/>
      <c r="F44" s="116"/>
      <c r="G44" s="116"/>
      <c r="H44" s="116"/>
      <c r="I44" s="28"/>
      <c r="J44" s="28"/>
    </row>
    <row r="45" spans="1:10" x14ac:dyDescent="0.2">
      <c r="B45" s="151"/>
      <c r="C45" s="89" t="s">
        <v>8</v>
      </c>
      <c r="D45" s="77"/>
      <c r="E45" s="116"/>
      <c r="F45" s="116"/>
      <c r="G45" s="116"/>
      <c r="H45" s="116"/>
      <c r="I45" s="28"/>
      <c r="J45" s="28"/>
    </row>
    <row r="46" spans="1:10" ht="16.5" customHeight="1" x14ac:dyDescent="0.2">
      <c r="A46" s="61" t="s">
        <v>92</v>
      </c>
      <c r="B46" s="170" t="s">
        <v>108</v>
      </c>
      <c r="C46" s="23"/>
      <c r="D46" s="82"/>
      <c r="E46" s="114"/>
      <c r="F46" s="114"/>
      <c r="G46" s="114"/>
      <c r="H46" s="114"/>
      <c r="I46" s="33"/>
      <c r="J46" s="24"/>
    </row>
    <row r="47" spans="1:10" x14ac:dyDescent="0.2">
      <c r="A47" s="147">
        <f>SUM(E47:CN47)</f>
        <v>0</v>
      </c>
      <c r="B47" s="168"/>
      <c r="C47" s="23" t="s">
        <v>4</v>
      </c>
      <c r="D47" s="82"/>
      <c r="E47" s="114"/>
      <c r="F47" s="114"/>
      <c r="G47" s="114"/>
      <c r="H47" s="114"/>
      <c r="I47" s="33"/>
      <c r="J47" s="24"/>
    </row>
    <row r="48" spans="1:10" x14ac:dyDescent="0.2">
      <c r="A48" s="147">
        <f>SUM(E48:CN48)</f>
        <v>0</v>
      </c>
      <c r="B48" s="168"/>
      <c r="C48" s="6" t="s">
        <v>3</v>
      </c>
      <c r="D48" s="83"/>
      <c r="E48" s="114"/>
      <c r="F48" s="114"/>
      <c r="G48" s="114"/>
      <c r="H48" s="114"/>
      <c r="I48" s="33"/>
      <c r="J48" s="24"/>
    </row>
    <row r="49" spans="1:10" x14ac:dyDescent="0.2">
      <c r="A49" s="147">
        <f>SUM(E49:CN49)</f>
        <v>0</v>
      </c>
      <c r="B49" s="168"/>
      <c r="C49" s="6" t="s">
        <v>8</v>
      </c>
      <c r="D49" s="77"/>
      <c r="E49" s="114"/>
      <c r="F49" s="114"/>
      <c r="G49" s="114"/>
      <c r="H49" s="114"/>
      <c r="I49" s="33"/>
      <c r="J49" s="24"/>
    </row>
    <row r="50" spans="1:10" x14ac:dyDescent="0.2">
      <c r="A50" s="62" t="s">
        <v>91</v>
      </c>
      <c r="B50" s="169" t="s">
        <v>104</v>
      </c>
      <c r="C50" s="89"/>
      <c r="D50" s="82"/>
      <c r="E50" s="117"/>
      <c r="F50" s="117"/>
      <c r="G50" s="117"/>
      <c r="H50" s="117"/>
      <c r="I50" s="25"/>
      <c r="J50" s="25"/>
    </row>
    <row r="51" spans="1:10" x14ac:dyDescent="0.2">
      <c r="A51" s="16">
        <f>'Finance Overview'!B8</f>
        <v>0</v>
      </c>
      <c r="B51" s="168"/>
      <c r="C51" s="89" t="s">
        <v>4</v>
      </c>
      <c r="D51" s="82"/>
      <c r="E51" s="118" t="str">
        <f t="shared" ref="E51:F51" si="0">IFERROR(E47/$A$51,"Agency does not track the total expense of providing the deliverable.")</f>
        <v>Agency does not track the total expense of providing the deliverable.</v>
      </c>
      <c r="F51" s="118" t="str">
        <f t="shared" si="0"/>
        <v>Agency does not track the total expense of providing the deliverable.</v>
      </c>
      <c r="G51" s="118" t="str">
        <f>IFERROR(G47/$A$51,"Agency does not track the total expense of providing the deliverable.")</f>
        <v>Agency does not track the total expense of providing the deliverable.</v>
      </c>
      <c r="H51" s="118" t="str">
        <f>IFERROR(H47/$A$51,"Agency does not track the total expense of providing the deliverable.")</f>
        <v>Agency does not track the total expense of providing the deliverable.</v>
      </c>
      <c r="I51" s="25"/>
      <c r="J51" s="25"/>
    </row>
    <row r="52" spans="1:10" x14ac:dyDescent="0.2">
      <c r="A52" s="16">
        <f>'Finance Overview'!C8</f>
        <v>0</v>
      </c>
      <c r="B52" s="168"/>
      <c r="C52" s="92" t="s">
        <v>3</v>
      </c>
      <c r="D52" s="83"/>
      <c r="E52" s="118" t="str">
        <f t="shared" ref="E52:F52" si="1">IFERROR(E48/$A$52,"Agency does not track the total expense of providing the deliverable.")</f>
        <v>Agency does not track the total expense of providing the deliverable.</v>
      </c>
      <c r="F52" s="118" t="str">
        <f t="shared" si="1"/>
        <v>Agency does not track the total expense of providing the deliverable.</v>
      </c>
      <c r="G52" s="118" t="str">
        <f>IFERROR(G48/$A$52,"Agency does not track the total expense of providing the deliverable.")</f>
        <v>Agency does not track the total expense of providing the deliverable.</v>
      </c>
      <c r="H52" s="118" t="str">
        <f>IFERROR(H48/$A$52,"Agency does not track the total expense of providing the deliverable.")</f>
        <v>Agency does not track the total expense of providing the deliverable.</v>
      </c>
      <c r="I52" s="25"/>
      <c r="J52" s="25"/>
    </row>
    <row r="53" spans="1:10" x14ac:dyDescent="0.2">
      <c r="A53" s="16">
        <f>'Finance Overview'!D8</f>
        <v>0</v>
      </c>
      <c r="B53" s="168"/>
      <c r="C53" s="92" t="s">
        <v>8</v>
      </c>
      <c r="D53" s="77"/>
      <c r="E53" s="118" t="str">
        <f t="shared" ref="E53:F53" si="2">IFERROR(E49/$A$53,"Agency does not track the total expense of providing the deliverable.")</f>
        <v>Agency does not track the total expense of providing the deliverable.</v>
      </c>
      <c r="F53" s="118" t="str">
        <f t="shared" si="2"/>
        <v>Agency does not track the total expense of providing the deliverable.</v>
      </c>
      <c r="G53" s="118" t="str">
        <f>IFERROR(G49/$A$53,"Agency does not track the total expense of providing the deliverable.")</f>
        <v>Agency does not track the total expense of providing the deliverable.</v>
      </c>
      <c r="H53" s="118" t="str">
        <f>IFERROR(H49/$A$53,"Agency does not track the total expense of providing the deliverable.")</f>
        <v>Agency does not track the total expense of providing the deliverable.</v>
      </c>
      <c r="I53" s="25"/>
      <c r="J53" s="25"/>
    </row>
    <row r="54" spans="1:10" x14ac:dyDescent="0.2">
      <c r="B54" s="154" t="s">
        <v>141</v>
      </c>
      <c r="C54" s="23"/>
      <c r="D54" s="82"/>
      <c r="E54" s="114"/>
      <c r="F54" s="114"/>
      <c r="G54" s="114"/>
      <c r="H54" s="114"/>
      <c r="I54" s="33"/>
      <c r="J54" s="24"/>
    </row>
    <row r="55" spans="1:10" ht="25.5" x14ac:dyDescent="0.2">
      <c r="B55" s="21"/>
      <c r="C55" s="23" t="s">
        <v>4</v>
      </c>
      <c r="D55" s="82"/>
      <c r="E55" s="114" t="str">
        <f t="shared" ref="E55:F55" si="3">IFERROR(E47/E28,"There were no units provided, no cost, or the agency does not track the number of units provided and/or total cost.")</f>
        <v>There were no units provided, no cost, or the agency does not track the number of units provided and/or total cost.</v>
      </c>
      <c r="F55" s="114" t="str">
        <f t="shared" si="3"/>
        <v>There were no units provided, no cost, or the agency does not track the number of units provided and/or total cost.</v>
      </c>
      <c r="G55" s="114" t="str">
        <f t="shared" ref="G55:H55" si="4">IFERROR(G47/G28,"There were no units provided, no cost, or the agency does not track the number of units provided and/or total cost.")</f>
        <v>There were no units provided, no cost, or the agency does not track the number of units provided and/or total cost.</v>
      </c>
      <c r="H55" s="114" t="str">
        <f t="shared" si="4"/>
        <v>There were no units provided, no cost, or the agency does not track the number of units provided and/or total cost.</v>
      </c>
      <c r="I55" s="33"/>
      <c r="J55" s="24"/>
    </row>
    <row r="56" spans="1:10" ht="25.5" x14ac:dyDescent="0.2">
      <c r="B56" s="154"/>
      <c r="C56" s="6" t="s">
        <v>3</v>
      </c>
      <c r="D56" s="82"/>
      <c r="E56" s="114" t="str">
        <f t="shared" ref="E56:F56" si="5">IFERROR(E48/E29,"There were no units provided, no cost, or the agency does not track the number of units provided and/or total cost.")</f>
        <v>There were no units provided, no cost, or the agency does not track the number of units provided and/or total cost.</v>
      </c>
      <c r="F56" s="114" t="str">
        <f t="shared" si="5"/>
        <v>There were no units provided, no cost, or the agency does not track the number of units provided and/or total cost.</v>
      </c>
      <c r="G56" s="114" t="str">
        <f t="shared" ref="G56:H56" si="6">IFERROR(G48/G29,"There were no units provided, no cost, or the agency does not track the number of units provided and/or total cost.")</f>
        <v>There were no units provided, no cost, or the agency does not track the number of units provided and/or total cost.</v>
      </c>
      <c r="H56" s="114" t="str">
        <f t="shared" si="6"/>
        <v>There were no units provided, no cost, or the agency does not track the number of units provided and/or total cost.</v>
      </c>
      <c r="I56" s="24"/>
      <c r="J56" s="24"/>
    </row>
    <row r="57" spans="1:10" ht="25.5" x14ac:dyDescent="0.2">
      <c r="B57" s="154"/>
      <c r="C57" s="6" t="s">
        <v>8</v>
      </c>
      <c r="D57" s="78"/>
      <c r="E57" s="114" t="str">
        <f t="shared" ref="E57:F57" si="7">IFERROR(E49/E30,"There were no units provided, no cost, or the agency does not track the number of units provided and/or total cost.")</f>
        <v>There were no units provided, no cost, or the agency does not track the number of units provided and/or total cost.</v>
      </c>
      <c r="F57" s="114" t="str">
        <f t="shared" si="7"/>
        <v>There were no units provided, no cost, or the agency does not track the number of units provided and/or total cost.</v>
      </c>
      <c r="G57" s="114" t="str">
        <f t="shared" ref="G57:H57" si="8">IFERROR(G49/G30,"There were no units provided, no cost, or the agency does not track the number of units provided and/or total cost.")</f>
        <v>There were no units provided, no cost, or the agency does not track the number of units provided and/or total cost.</v>
      </c>
      <c r="H57" s="114" t="str">
        <f t="shared" si="8"/>
        <v>There were no units provided, no cost, or the agency does not track the number of units provided and/or total cost.</v>
      </c>
      <c r="I57" s="33"/>
      <c r="J57" s="24"/>
    </row>
    <row r="58" spans="1:10" s="26" customFormat="1" x14ac:dyDescent="0.2">
      <c r="B58" s="154"/>
      <c r="C58" s="6"/>
      <c r="D58" s="77"/>
      <c r="E58" s="32"/>
      <c r="F58" s="32"/>
      <c r="G58" s="32"/>
      <c r="H58" s="32"/>
      <c r="I58" s="32"/>
      <c r="J58" s="31"/>
    </row>
    <row r="59" spans="1:10" s="26" customFormat="1" x14ac:dyDescent="0.2">
      <c r="B59" s="63" t="s">
        <v>10</v>
      </c>
      <c r="C59" s="88"/>
      <c r="D59" s="82"/>
      <c r="E59" s="2"/>
      <c r="F59" s="2"/>
      <c r="G59" s="2"/>
      <c r="H59" s="2"/>
      <c r="I59" s="2"/>
      <c r="J59" s="2"/>
    </row>
    <row r="60" spans="1:10" x14ac:dyDescent="0.2">
      <c r="B60" s="151" t="s">
        <v>143</v>
      </c>
      <c r="C60" s="89" t="s">
        <v>4</v>
      </c>
      <c r="D60" s="82"/>
      <c r="E60" s="119"/>
      <c r="F60" s="119"/>
      <c r="G60" s="119"/>
      <c r="H60" s="119"/>
      <c r="I60" s="33"/>
      <c r="J60" s="24"/>
    </row>
    <row r="61" spans="1:10" x14ac:dyDescent="0.2">
      <c r="B61" s="153"/>
      <c r="C61" s="92" t="s">
        <v>3</v>
      </c>
      <c r="D61" s="77"/>
      <c r="E61" s="119"/>
      <c r="F61" s="119"/>
      <c r="G61" s="119"/>
      <c r="H61" s="119"/>
      <c r="I61" s="33"/>
      <c r="J61" s="24"/>
    </row>
    <row r="62" spans="1:10" x14ac:dyDescent="0.2">
      <c r="B62" s="153"/>
      <c r="C62" s="92" t="s">
        <v>8</v>
      </c>
      <c r="D62" s="78"/>
      <c r="E62" s="119"/>
      <c r="F62" s="119"/>
      <c r="G62" s="119"/>
      <c r="H62" s="119"/>
      <c r="I62" s="33"/>
      <c r="J62" s="24"/>
    </row>
    <row r="63" spans="1:10" x14ac:dyDescent="0.2">
      <c r="B63" s="167" t="s">
        <v>142</v>
      </c>
      <c r="C63" s="23" t="s">
        <v>4</v>
      </c>
      <c r="D63" s="79"/>
      <c r="E63" s="114"/>
      <c r="F63" s="114"/>
      <c r="G63" s="114"/>
      <c r="H63" s="114"/>
      <c r="I63" s="33"/>
      <c r="J63" s="24"/>
    </row>
    <row r="64" spans="1:10" x14ac:dyDescent="0.2">
      <c r="B64" s="168"/>
      <c r="C64" s="6" t="s">
        <v>3</v>
      </c>
      <c r="D64" s="93"/>
      <c r="E64" s="114"/>
      <c r="F64" s="114"/>
      <c r="G64" s="114"/>
      <c r="H64" s="114"/>
      <c r="I64" s="33"/>
      <c r="J64" s="24"/>
    </row>
    <row r="65" spans="2:10" x14ac:dyDescent="0.2">
      <c r="B65" s="168"/>
      <c r="C65" s="6" t="s">
        <v>8</v>
      </c>
      <c r="D65" s="79"/>
      <c r="E65" s="114"/>
      <c r="F65" s="114"/>
      <c r="G65" s="114"/>
      <c r="H65" s="114"/>
      <c r="I65" s="33"/>
      <c r="J65" s="24"/>
    </row>
    <row r="66" spans="2:10" x14ac:dyDescent="0.2">
      <c r="B66" s="165" t="s">
        <v>144</v>
      </c>
      <c r="C66" s="89" t="s">
        <v>4</v>
      </c>
      <c r="D66" s="79"/>
      <c r="E66" s="119">
        <f t="shared" ref="E66:F66" si="9">SUM(E60,E63)</f>
        <v>0</v>
      </c>
      <c r="F66" s="119">
        <f t="shared" si="9"/>
        <v>0</v>
      </c>
      <c r="G66" s="119">
        <f t="shared" ref="G66:H66" si="10">SUM(G60,G63)</f>
        <v>0</v>
      </c>
      <c r="H66" s="119">
        <f t="shared" si="10"/>
        <v>0</v>
      </c>
      <c r="I66" s="33"/>
      <c r="J66" s="24"/>
    </row>
    <row r="67" spans="2:10" x14ac:dyDescent="0.2">
      <c r="B67" s="168"/>
      <c r="C67" s="92" t="s">
        <v>3</v>
      </c>
      <c r="D67" s="79"/>
      <c r="E67" s="119">
        <f t="shared" ref="E67:F67" si="11">SUM(E61,E64)</f>
        <v>0</v>
      </c>
      <c r="F67" s="119">
        <f t="shared" si="11"/>
        <v>0</v>
      </c>
      <c r="G67" s="119">
        <f t="shared" ref="G67:H67" si="12">SUM(G61,G64)</f>
        <v>0</v>
      </c>
      <c r="H67" s="119">
        <f t="shared" si="12"/>
        <v>0</v>
      </c>
      <c r="I67" s="33"/>
      <c r="J67" s="24"/>
    </row>
    <row r="68" spans="2:10" x14ac:dyDescent="0.2">
      <c r="B68" s="168"/>
      <c r="C68" s="92" t="s">
        <v>8</v>
      </c>
      <c r="D68" s="79"/>
      <c r="E68" s="119">
        <f t="shared" ref="E68:F68" si="13">SUM(E62,E65)</f>
        <v>0</v>
      </c>
      <c r="F68" s="119">
        <f t="shared" si="13"/>
        <v>0</v>
      </c>
      <c r="G68" s="119">
        <f t="shared" ref="G68:H68" si="14">SUM(G62,G65)</f>
        <v>0</v>
      </c>
      <c r="H68" s="119">
        <f t="shared" si="14"/>
        <v>0</v>
      </c>
      <c r="I68" s="33"/>
      <c r="J68" s="24"/>
    </row>
    <row r="69" spans="2:10" s="26" customFormat="1" x14ac:dyDescent="0.2">
      <c r="B69" s="154"/>
      <c r="C69" s="6"/>
      <c r="D69" s="94"/>
      <c r="E69" s="32"/>
      <c r="F69" s="32"/>
      <c r="G69" s="32"/>
      <c r="H69" s="32"/>
      <c r="I69" s="32"/>
      <c r="J69" s="31"/>
    </row>
    <row r="70" spans="2:10" s="26" customFormat="1" x14ac:dyDescent="0.2">
      <c r="B70" s="63" t="s">
        <v>70</v>
      </c>
      <c r="C70" s="88"/>
      <c r="D70" s="79"/>
      <c r="E70" s="2"/>
      <c r="F70" s="2"/>
      <c r="G70" s="2"/>
      <c r="H70" s="2"/>
      <c r="I70" s="2"/>
      <c r="J70" s="2"/>
    </row>
    <row r="71" spans="2:10" x14ac:dyDescent="0.2">
      <c r="B71" s="151" t="s">
        <v>103</v>
      </c>
      <c r="C71" s="86"/>
      <c r="D71" s="94"/>
      <c r="E71" s="39"/>
      <c r="F71" s="39"/>
      <c r="G71" s="39"/>
      <c r="H71" s="39"/>
      <c r="I71" s="2"/>
      <c r="J71" s="2"/>
    </row>
    <row r="72" spans="2:10" x14ac:dyDescent="0.2">
      <c r="D72" s="15"/>
    </row>
    <row r="73" spans="2:10" x14ac:dyDescent="0.2">
      <c r="D73" s="15"/>
    </row>
  </sheetData>
  <mergeCells count="7">
    <mergeCell ref="B32:C32"/>
    <mergeCell ref="B34:C34"/>
    <mergeCell ref="B36:C36"/>
    <mergeCell ref="B63:B65"/>
    <mergeCell ref="B66:B68"/>
    <mergeCell ref="B50:B53"/>
    <mergeCell ref="B46:B49"/>
  </mergeCells>
  <conditionalFormatting sqref="B20:B25 I21:J25 G4:H5">
    <cfRule type="cellIs" dxfId="17" priority="23" operator="equal">
      <formula>"Yes"</formula>
    </cfRule>
  </conditionalFormatting>
  <conditionalFormatting sqref="J20">
    <cfRule type="cellIs" dxfId="16" priority="22" operator="equal">
      <formula>"Yes"</formula>
    </cfRule>
  </conditionalFormatting>
  <conditionalFormatting sqref="I20">
    <cfRule type="cellIs" dxfId="15" priority="21" operator="equal">
      <formula>"Yes"</formula>
    </cfRule>
  </conditionalFormatting>
  <conditionalFormatting sqref="E21:E25">
    <cfRule type="cellIs" dxfId="14" priority="14" operator="equal">
      <formula>"Yes"</formula>
    </cfRule>
  </conditionalFormatting>
  <conditionalFormatting sqref="E20">
    <cfRule type="cellIs" dxfId="13" priority="13" operator="equal">
      <formula>"Yes"</formula>
    </cfRule>
  </conditionalFormatting>
  <conditionalFormatting sqref="F21:F25">
    <cfRule type="cellIs" dxfId="12" priority="6" operator="equal">
      <formula>"Yes"</formula>
    </cfRule>
  </conditionalFormatting>
  <conditionalFormatting sqref="F20">
    <cfRule type="cellIs" dxfId="11" priority="5" operator="equal">
      <formula>"Yes"</formula>
    </cfRule>
  </conditionalFormatting>
  <conditionalFormatting sqref="G21:G25">
    <cfRule type="cellIs" dxfId="10" priority="4" operator="equal">
      <formula>"Yes"</formula>
    </cfRule>
  </conditionalFormatting>
  <conditionalFormatting sqref="G20">
    <cfRule type="cellIs" dxfId="9" priority="3" operator="equal">
      <formula>"Yes"</formula>
    </cfRule>
  </conditionalFormatting>
  <conditionalFormatting sqref="H21:H25">
    <cfRule type="cellIs" dxfId="8" priority="2" operator="equal">
      <formula>"Yes"</formula>
    </cfRule>
  </conditionalFormatting>
  <conditionalFormatting sqref="H20">
    <cfRule type="cellIs" dxfId="7" priority="1" operator="equal">
      <formula>"Yes"</formula>
    </cfRule>
  </conditionalFormatting>
  <dataValidations count="12">
    <dataValidation allowBlank="1" showErrorMessage="1" promptTitle="Expense per unit" prompt="These values should automatically appear by dividing the total cost of the deliverable by the total number of units provided.  If the values do not automatically appear, please contact Committee staff." sqref="B54"/>
    <dataValidation allowBlank="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60"/>
    <dataValidation allowBlank="1" showErrorMessage="1" promptTitle="Total amount generated" prompt="These values should automatically appear by adding the total generated from customers to the total generated from non-state sources.  If the values do not automatically appear, please contact Committee staff." sqref="B66:B68"/>
    <dataValidation allowBlank="1" showErrorMessage="1" promptTitle="Employee equivalents" prompt="See the Program Evaluation Report Guidelines for tips on how to calculate the number of employee equivalents required." sqref="B42"/>
    <dataValidation allowBlank="1" showErrorMessage="1" promptTitle="# of units provided" prompt="If the agency does not track the number of units provided, type &quot;Do not track&quot;" sqref="B28"/>
    <dataValidation allowBlank="1" showErrorMessage="1" promptTitle="Unit of deliverable description" prompt="Include how the agency would describe a single unit of the deliverable so readers have context for the number of units provided and amount charged to customers per unit" sqref="B27"/>
    <dataValidation allowBlank="1" showErrorMessage="1" promptTitle="# of customers served" prompt="If the agency does not track the number of customers served, type &quot;Do not track&quot;" sqref="B22"/>
    <dataValidation allowBlank="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ErrorMessage="1" promptTitle="Primary responsible org. unit" prompt="While there may be several organization units that contribute to providing this deliverable, please only list the one organizational unit that has primary responsibility" sqref="B11"/>
    <dataValidation allowBlank="1" showErrorMessage="1" promptTitle="Does law require it?" prompt="Does a statute, proviso, regulation, or executive order state the agency shall or will provide this deliverable?" sqref="B9"/>
    <dataValidation allowBlank="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6:B49"/>
    <dataValidation allowBlank="1" showErrorMessage="1" promptTitle="Total expenses as percent" prompt="These values should automatically appear by dividing the total cost of the deliverable by the total spent by the agency.  If the values do not automatically appear, please contact Committee staff." sqref="B50:B53"/>
  </dataValidations>
  <pageMargins left="0.25" right="0.25" top="0.75" bottom="0.75" header="0.3" footer="0.3"/>
  <pageSetup scale="71" fitToWidth="0" orientation="portrait" r:id="rId1"/>
  <headerFooter>
    <oddHeader>&amp;C&amp;"Arial,Bold"&amp;14&amp;UDeliverables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Menus'!$E$4:$E$5</xm:f>
          </x14:formula1>
          <xm:sqref>D66 D70 D11 D14 D19</xm:sqref>
        </x14:dataValidation>
        <x14:dataValidation type="list" allowBlank="1" showInputMessage="1" showErrorMessage="1">
          <x14:formula1>
            <xm:f>'Drop Down Menus'!$C$4:$C$6</xm:f>
          </x14:formula1>
          <xm:sqref>A31 A33 A35 A14 C14 C31 C33 C35 E14:XFD14 E33:XFD33 E35:XFD35 E31:XFD31</xm:sqref>
        </x14:dataValidation>
        <x14:dataValidation type="list" allowBlank="1" showInputMessage="1" showErrorMessage="1">
          <x14:formula1>
            <xm:f>'Drop Down Menus'!$C$4:$C$5</xm:f>
          </x14:formula1>
          <xm:sqref>A20 A9 C9 C20 E9:XFD9 E20:XFD20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workbookViewId="0">
      <selection activeCell="A2" sqref="A2:C2"/>
    </sheetView>
  </sheetViews>
  <sheetFormatPr defaultRowHeight="15" x14ac:dyDescent="0.2"/>
  <cols>
    <col min="1" max="1" width="30.5703125" style="126" customWidth="1"/>
    <col min="2" max="2" width="28.28515625" style="126" customWidth="1"/>
    <col min="3" max="3" width="39.7109375" style="126" customWidth="1"/>
    <col min="4" max="4" width="33.140625" style="126" customWidth="1"/>
    <col min="5" max="5" width="49.85546875" style="126" bestFit="1" customWidth="1"/>
    <col min="6" max="16384" width="9.140625" style="126"/>
  </cols>
  <sheetData>
    <row r="1" spans="1:4" x14ac:dyDescent="0.2">
      <c r="A1" s="131" t="s">
        <v>64</v>
      </c>
      <c r="B1" s="162"/>
      <c r="C1" s="163"/>
    </row>
    <row r="2" spans="1:4" x14ac:dyDescent="0.2">
      <c r="A2" s="164" t="s">
        <v>154</v>
      </c>
      <c r="B2" s="163"/>
      <c r="C2" s="163"/>
    </row>
    <row r="3" spans="1:4" x14ac:dyDescent="0.2">
      <c r="A3" s="57"/>
      <c r="B3" s="130"/>
      <c r="C3" s="130"/>
    </row>
    <row r="4" spans="1:4" x14ac:dyDescent="0.2">
      <c r="A4" s="131" t="s">
        <v>119</v>
      </c>
      <c r="C4" s="130"/>
    </row>
    <row r="5" spans="1:4" x14ac:dyDescent="0.2">
      <c r="A5" s="162" t="s">
        <v>117</v>
      </c>
      <c r="B5" s="163"/>
      <c r="C5" s="163"/>
    </row>
    <row r="6" spans="1:4" x14ac:dyDescent="0.2">
      <c r="A6" s="163"/>
      <c r="B6" s="163"/>
      <c r="C6" s="163"/>
      <c r="D6" s="130"/>
    </row>
    <row r="7" spans="1:4" x14ac:dyDescent="0.2">
      <c r="A7" s="163"/>
      <c r="B7" s="163"/>
      <c r="C7" s="163"/>
      <c r="D7" s="130"/>
    </row>
    <row r="8" spans="1:4" x14ac:dyDescent="0.2">
      <c r="A8" s="163"/>
      <c r="B8" s="163"/>
      <c r="C8" s="163"/>
      <c r="D8" s="130"/>
    </row>
    <row r="9" spans="1:4" x14ac:dyDescent="0.2">
      <c r="A9" s="163"/>
      <c r="B9" s="163"/>
      <c r="C9" s="163"/>
      <c r="D9" s="130"/>
    </row>
    <row r="10" spans="1:4" x14ac:dyDescent="0.2">
      <c r="A10" s="163"/>
      <c r="B10" s="163"/>
      <c r="C10" s="163"/>
      <c r="D10" s="130"/>
    </row>
    <row r="11" spans="1:4" x14ac:dyDescent="0.2">
      <c r="A11" s="163"/>
      <c r="B11" s="163"/>
      <c r="C11" s="163"/>
      <c r="D11" s="130"/>
    </row>
    <row r="12" spans="1:4" x14ac:dyDescent="0.2">
      <c r="A12" s="163"/>
      <c r="B12" s="163"/>
      <c r="C12" s="163"/>
      <c r="D12" s="130"/>
    </row>
    <row r="13" spans="1:4" x14ac:dyDescent="0.2">
      <c r="A13" s="163"/>
      <c r="B13" s="163"/>
      <c r="C13" s="163"/>
      <c r="D13" s="130"/>
    </row>
    <row r="14" spans="1:4" x14ac:dyDescent="0.2">
      <c r="A14" s="163"/>
      <c r="B14" s="163"/>
      <c r="C14" s="163"/>
      <c r="D14" s="130"/>
    </row>
    <row r="15" spans="1:4" x14ac:dyDescent="0.2">
      <c r="A15" s="163"/>
      <c r="B15" s="163"/>
      <c r="C15" s="163"/>
      <c r="D15" s="130"/>
    </row>
    <row r="16" spans="1:4" x14ac:dyDescent="0.2">
      <c r="A16" s="163"/>
      <c r="B16" s="163"/>
      <c r="C16" s="163"/>
      <c r="D16" s="130"/>
    </row>
    <row r="17" spans="1:5" x14ac:dyDescent="0.2">
      <c r="A17" s="163"/>
      <c r="B17" s="163"/>
      <c r="C17" s="163"/>
      <c r="D17" s="130"/>
    </row>
    <row r="18" spans="1:5" x14ac:dyDescent="0.2">
      <c r="A18" s="163"/>
      <c r="B18" s="163"/>
      <c r="C18" s="163"/>
      <c r="D18" s="130"/>
    </row>
    <row r="19" spans="1:5" x14ac:dyDescent="0.2">
      <c r="A19" s="163"/>
      <c r="B19" s="163"/>
      <c r="C19" s="163"/>
      <c r="D19" s="130"/>
    </row>
    <row r="20" spans="1:5" x14ac:dyDescent="0.2">
      <c r="A20" s="163"/>
      <c r="B20" s="163"/>
      <c r="C20" s="163"/>
      <c r="D20" s="130"/>
    </row>
    <row r="21" spans="1:5" x14ac:dyDescent="0.2">
      <c r="A21" s="163"/>
      <c r="B21" s="163"/>
      <c r="C21" s="163"/>
      <c r="D21" s="130"/>
    </row>
    <row r="23" spans="1:5" x14ac:dyDescent="0.2">
      <c r="A23" s="103" t="s">
        <v>120</v>
      </c>
      <c r="B23" s="103" t="s">
        <v>106</v>
      </c>
      <c r="C23" s="103" t="s">
        <v>107</v>
      </c>
      <c r="D23" s="103"/>
      <c r="E23" s="103"/>
    </row>
    <row r="24" spans="1:5" x14ac:dyDescent="0.2">
      <c r="A24" s="161" t="s">
        <v>195</v>
      </c>
      <c r="B24" s="161" t="s">
        <v>156</v>
      </c>
      <c r="C24" s="161" t="s">
        <v>157</v>
      </c>
    </row>
    <row r="25" spans="1:5" x14ac:dyDescent="0.2">
      <c r="A25" s="161" t="s">
        <v>196</v>
      </c>
      <c r="B25" s="161" t="s">
        <v>156</v>
      </c>
      <c r="C25" s="161" t="s">
        <v>157</v>
      </c>
    </row>
    <row r="26" spans="1:5" x14ac:dyDescent="0.2">
      <c r="A26" s="161" t="s">
        <v>155</v>
      </c>
      <c r="B26" s="161" t="s">
        <v>156</v>
      </c>
      <c r="C26" s="161" t="s">
        <v>157</v>
      </c>
    </row>
    <row r="27" spans="1:5" x14ac:dyDescent="0.2">
      <c r="A27" s="161" t="s">
        <v>159</v>
      </c>
      <c r="B27" s="161" t="s">
        <v>156</v>
      </c>
      <c r="C27" s="161" t="s">
        <v>157</v>
      </c>
    </row>
    <row r="28" spans="1:5" x14ac:dyDescent="0.2">
      <c r="A28" s="161" t="s">
        <v>197</v>
      </c>
      <c r="B28" s="161" t="s">
        <v>156</v>
      </c>
      <c r="C28" s="161" t="s">
        <v>157</v>
      </c>
    </row>
    <row r="29" spans="1:5" x14ac:dyDescent="0.2">
      <c r="A29" s="161" t="s">
        <v>198</v>
      </c>
      <c r="B29" s="161" t="s">
        <v>156</v>
      </c>
      <c r="C29" s="161" t="s">
        <v>157</v>
      </c>
    </row>
    <row r="30" spans="1:5" x14ac:dyDescent="0.2">
      <c r="A30" s="161" t="s">
        <v>199</v>
      </c>
      <c r="B30" s="161" t="s">
        <v>156</v>
      </c>
      <c r="C30" s="161" t="s">
        <v>157</v>
      </c>
    </row>
    <row r="31" spans="1:5" x14ac:dyDescent="0.2">
      <c r="A31" s="161" t="s">
        <v>162</v>
      </c>
      <c r="B31" s="161" t="s">
        <v>156</v>
      </c>
      <c r="C31" s="161" t="s">
        <v>157</v>
      </c>
    </row>
    <row r="32" spans="1:5" x14ac:dyDescent="0.2">
      <c r="A32" s="161" t="s">
        <v>164</v>
      </c>
      <c r="B32" s="161" t="s">
        <v>156</v>
      </c>
      <c r="C32" s="161" t="s">
        <v>157</v>
      </c>
    </row>
    <row r="33" spans="1:3" x14ac:dyDescent="0.2">
      <c r="A33" s="161" t="s">
        <v>165</v>
      </c>
      <c r="B33" s="161" t="s">
        <v>156</v>
      </c>
      <c r="C33" s="161" t="s">
        <v>157</v>
      </c>
    </row>
    <row r="34" spans="1:3" x14ac:dyDescent="0.2">
      <c r="A34" s="161" t="s">
        <v>166</v>
      </c>
      <c r="B34" s="161" t="s">
        <v>156</v>
      </c>
      <c r="C34" s="161" t="s">
        <v>157</v>
      </c>
    </row>
    <row r="35" spans="1:3" x14ac:dyDescent="0.2">
      <c r="A35" s="161" t="s">
        <v>200</v>
      </c>
      <c r="B35" s="161" t="s">
        <v>156</v>
      </c>
      <c r="C35" s="161" t="s">
        <v>157</v>
      </c>
    </row>
    <row r="36" spans="1:3" x14ac:dyDescent="0.2">
      <c r="A36" s="161" t="s">
        <v>201</v>
      </c>
      <c r="B36" s="161" t="s">
        <v>156</v>
      </c>
      <c r="C36" s="161" t="s">
        <v>157</v>
      </c>
    </row>
    <row r="37" spans="1:3" x14ac:dyDescent="0.2">
      <c r="A37" s="161" t="s">
        <v>185</v>
      </c>
      <c r="B37" s="161" t="s">
        <v>156</v>
      </c>
      <c r="C37" s="161" t="s">
        <v>157</v>
      </c>
    </row>
    <row r="38" spans="1:3" x14ac:dyDescent="0.2">
      <c r="A38" s="161" t="s">
        <v>202</v>
      </c>
      <c r="B38" s="161" t="s">
        <v>156</v>
      </c>
      <c r="C38" s="161" t="s">
        <v>157</v>
      </c>
    </row>
    <row r="39" spans="1:3" x14ac:dyDescent="0.2">
      <c r="A39" s="161" t="s">
        <v>203</v>
      </c>
      <c r="B39" s="161" t="s">
        <v>156</v>
      </c>
      <c r="C39" s="161" t="s">
        <v>157</v>
      </c>
    </row>
    <row r="40" spans="1:3" x14ac:dyDescent="0.2">
      <c r="A40" s="161" t="s">
        <v>189</v>
      </c>
      <c r="B40" s="161" t="s">
        <v>156</v>
      </c>
      <c r="C40" s="161" t="s">
        <v>157</v>
      </c>
    </row>
    <row r="41" spans="1:3" x14ac:dyDescent="0.2">
      <c r="A41" s="161" t="s">
        <v>204</v>
      </c>
      <c r="B41" s="161" t="s">
        <v>156</v>
      </c>
      <c r="C41" s="161" t="s">
        <v>205</v>
      </c>
    </row>
    <row r="42" spans="1:3" x14ac:dyDescent="0.2">
      <c r="A42" s="161" t="s">
        <v>206</v>
      </c>
      <c r="B42" s="161" t="s">
        <v>156</v>
      </c>
      <c r="C42" s="161" t="s">
        <v>205</v>
      </c>
    </row>
    <row r="43" spans="1:3" x14ac:dyDescent="0.2">
      <c r="A43" s="161" t="s">
        <v>207</v>
      </c>
      <c r="B43" s="161" t="s">
        <v>156</v>
      </c>
      <c r="C43" s="161" t="s">
        <v>205</v>
      </c>
    </row>
    <row r="44" spans="1:3" x14ac:dyDescent="0.2">
      <c r="A44" s="161" t="s">
        <v>208</v>
      </c>
      <c r="B44" s="161" t="s">
        <v>156</v>
      </c>
      <c r="C44" s="161" t="s">
        <v>205</v>
      </c>
    </row>
    <row r="45" spans="1:3" x14ac:dyDescent="0.2">
      <c r="A45" s="161" t="s">
        <v>209</v>
      </c>
      <c r="B45" s="161" t="s">
        <v>156</v>
      </c>
      <c r="C45" s="161" t="s">
        <v>205</v>
      </c>
    </row>
    <row r="46" spans="1:3" x14ac:dyDescent="0.2">
      <c r="A46" s="161" t="s">
        <v>210</v>
      </c>
      <c r="B46" s="161" t="s">
        <v>156</v>
      </c>
      <c r="C46" s="161" t="s">
        <v>157</v>
      </c>
    </row>
    <row r="47" spans="1:3" x14ac:dyDescent="0.2">
      <c r="A47" s="161" t="s">
        <v>211</v>
      </c>
      <c r="B47" s="161" t="s">
        <v>156</v>
      </c>
      <c r="C47" s="161" t="s">
        <v>157</v>
      </c>
    </row>
    <row r="48" spans="1:3" x14ac:dyDescent="0.2">
      <c r="A48" s="161" t="s">
        <v>212</v>
      </c>
      <c r="B48" s="161" t="s">
        <v>156</v>
      </c>
      <c r="C48" s="161" t="s">
        <v>157</v>
      </c>
    </row>
    <row r="49" spans="1:3" x14ac:dyDescent="0.2">
      <c r="A49" s="161" t="s">
        <v>167</v>
      </c>
      <c r="B49" s="161" t="s">
        <v>156</v>
      </c>
      <c r="C49" s="161" t="s">
        <v>157</v>
      </c>
    </row>
    <row r="50" spans="1:3" x14ac:dyDescent="0.2">
      <c r="A50" s="161" t="s">
        <v>168</v>
      </c>
      <c r="B50" s="161" t="s">
        <v>156</v>
      </c>
      <c r="C50" s="161" t="s">
        <v>157</v>
      </c>
    </row>
    <row r="51" spans="1:3" x14ac:dyDescent="0.2">
      <c r="A51" s="161" t="s">
        <v>169</v>
      </c>
      <c r="B51" s="161" t="s">
        <v>156</v>
      </c>
      <c r="C51" s="161" t="s">
        <v>157</v>
      </c>
    </row>
    <row r="52" spans="1:3" x14ac:dyDescent="0.2">
      <c r="A52" s="161" t="s">
        <v>170</v>
      </c>
      <c r="B52" s="161" t="s">
        <v>156</v>
      </c>
      <c r="C52" s="161" t="s">
        <v>157</v>
      </c>
    </row>
    <row r="53" spans="1:3" x14ac:dyDescent="0.2">
      <c r="A53" s="161" t="s">
        <v>171</v>
      </c>
      <c r="B53" s="161" t="s">
        <v>156</v>
      </c>
      <c r="C53" s="161" t="s">
        <v>157</v>
      </c>
    </row>
    <row r="54" spans="1:3" x14ac:dyDescent="0.2">
      <c r="A54" s="161" t="s">
        <v>172</v>
      </c>
      <c r="B54" s="161" t="s">
        <v>156</v>
      </c>
      <c r="C54" s="161" t="s">
        <v>157</v>
      </c>
    </row>
    <row r="55" spans="1:3" x14ac:dyDescent="0.2">
      <c r="A55" s="161" t="s">
        <v>173</v>
      </c>
      <c r="B55" s="161" t="s">
        <v>156</v>
      </c>
      <c r="C55" s="161" t="s">
        <v>157</v>
      </c>
    </row>
    <row r="56" spans="1:3" x14ac:dyDescent="0.2">
      <c r="A56" s="161" t="s">
        <v>174</v>
      </c>
      <c r="B56" s="161" t="s">
        <v>156</v>
      </c>
      <c r="C56" s="161" t="s">
        <v>157</v>
      </c>
    </row>
    <row r="57" spans="1:3" x14ac:dyDescent="0.2">
      <c r="A57" s="161" t="s">
        <v>175</v>
      </c>
      <c r="B57" s="161" t="s">
        <v>156</v>
      </c>
      <c r="C57" s="161" t="s">
        <v>157</v>
      </c>
    </row>
    <row r="58" spans="1:3" x14ac:dyDescent="0.2">
      <c r="A58" s="161" t="s">
        <v>176</v>
      </c>
      <c r="B58" s="161" t="s">
        <v>156</v>
      </c>
      <c r="C58" s="161" t="s">
        <v>157</v>
      </c>
    </row>
    <row r="59" spans="1:3" x14ac:dyDescent="0.2">
      <c r="A59" s="161" t="s">
        <v>177</v>
      </c>
      <c r="B59" s="161" t="s">
        <v>156</v>
      </c>
      <c r="C59" s="161" t="s">
        <v>157</v>
      </c>
    </row>
    <row r="60" spans="1:3" x14ac:dyDescent="0.2">
      <c r="A60" s="161" t="s">
        <v>178</v>
      </c>
      <c r="B60" s="161" t="s">
        <v>156</v>
      </c>
      <c r="C60" s="161" t="s">
        <v>157</v>
      </c>
    </row>
    <row r="61" spans="1:3" x14ac:dyDescent="0.2">
      <c r="A61" s="161" t="s">
        <v>179</v>
      </c>
      <c r="B61" s="161" t="s">
        <v>156</v>
      </c>
      <c r="C61" s="161" t="s">
        <v>157</v>
      </c>
    </row>
    <row r="62" spans="1:3" x14ac:dyDescent="0.2">
      <c r="A62" s="161" t="s">
        <v>180</v>
      </c>
      <c r="B62" s="161" t="s">
        <v>156</v>
      </c>
      <c r="C62" s="161" t="s">
        <v>157</v>
      </c>
    </row>
    <row r="63" spans="1:3" x14ac:dyDescent="0.2">
      <c r="A63" s="161" t="s">
        <v>181</v>
      </c>
      <c r="B63" s="161" t="s">
        <v>156</v>
      </c>
      <c r="C63" s="161" t="s">
        <v>157</v>
      </c>
    </row>
    <row r="64" spans="1:3" x14ac:dyDescent="0.2">
      <c r="A64" s="161" t="s">
        <v>181</v>
      </c>
      <c r="B64" s="161" t="s">
        <v>156</v>
      </c>
      <c r="C64" s="161" t="s">
        <v>157</v>
      </c>
    </row>
    <row r="65" spans="1:3" x14ac:dyDescent="0.2">
      <c r="A65" s="161" t="s">
        <v>182</v>
      </c>
      <c r="B65" s="161" t="s">
        <v>156</v>
      </c>
      <c r="C65" s="161" t="s">
        <v>157</v>
      </c>
    </row>
    <row r="66" spans="1:3" x14ac:dyDescent="0.2">
      <c r="A66" s="161" t="s">
        <v>183</v>
      </c>
      <c r="B66" s="161" t="s">
        <v>156</v>
      </c>
      <c r="C66" s="161" t="s">
        <v>157</v>
      </c>
    </row>
    <row r="67" spans="1:3" x14ac:dyDescent="0.2">
      <c r="A67" s="161" t="s">
        <v>184</v>
      </c>
      <c r="B67" s="161" t="s">
        <v>156</v>
      </c>
      <c r="C67" s="161" t="s">
        <v>157</v>
      </c>
    </row>
    <row r="68" spans="1:3" x14ac:dyDescent="0.2">
      <c r="A68" s="161" t="s">
        <v>213</v>
      </c>
      <c r="B68" s="161" t="s">
        <v>156</v>
      </c>
      <c r="C68" s="161" t="s">
        <v>157</v>
      </c>
    </row>
    <row r="69" spans="1:3" x14ac:dyDescent="0.2">
      <c r="A69" s="161" t="s">
        <v>187</v>
      </c>
      <c r="B69" s="161" t="s">
        <v>156</v>
      </c>
      <c r="C69" s="161" t="s">
        <v>157</v>
      </c>
    </row>
    <row r="70" spans="1:3" x14ac:dyDescent="0.2">
      <c r="A70" s="161" t="s">
        <v>188</v>
      </c>
      <c r="B70" s="161" t="s">
        <v>156</v>
      </c>
      <c r="C70" s="161" t="s">
        <v>157</v>
      </c>
    </row>
    <row r="71" spans="1:3" x14ac:dyDescent="0.2">
      <c r="A71" s="161" t="s">
        <v>214</v>
      </c>
      <c r="B71" s="161" t="s">
        <v>156</v>
      </c>
      <c r="C71" s="161" t="s">
        <v>157</v>
      </c>
    </row>
    <row r="72" spans="1:3" x14ac:dyDescent="0.2">
      <c r="A72" s="161" t="s">
        <v>190</v>
      </c>
      <c r="B72" s="161" t="s">
        <v>156</v>
      </c>
      <c r="C72" s="161" t="s">
        <v>157</v>
      </c>
    </row>
    <row r="73" spans="1:3" x14ac:dyDescent="0.2">
      <c r="A73" s="161" t="s">
        <v>191</v>
      </c>
      <c r="B73" s="161" t="s">
        <v>156</v>
      </c>
      <c r="C73" s="161" t="s">
        <v>157</v>
      </c>
    </row>
    <row r="74" spans="1:3" x14ac:dyDescent="0.2">
      <c r="A74" s="161" t="s">
        <v>192</v>
      </c>
      <c r="B74" s="161" t="s">
        <v>156</v>
      </c>
      <c r="C74" s="161" t="s">
        <v>157</v>
      </c>
    </row>
    <row r="75" spans="1:3" x14ac:dyDescent="0.2">
      <c r="A75" s="161" t="s">
        <v>193</v>
      </c>
      <c r="B75" s="161" t="s">
        <v>156</v>
      </c>
      <c r="C75" s="161" t="s">
        <v>157</v>
      </c>
    </row>
    <row r="76" spans="1:3" x14ac:dyDescent="0.2">
      <c r="A76" s="161" t="s">
        <v>194</v>
      </c>
      <c r="B76" s="161" t="s">
        <v>156</v>
      </c>
      <c r="C76" s="161" t="s">
        <v>157</v>
      </c>
    </row>
    <row r="77" spans="1:3" x14ac:dyDescent="0.2">
      <c r="A77" s="161" t="s">
        <v>215</v>
      </c>
      <c r="B77" s="161" t="s">
        <v>216</v>
      </c>
      <c r="C77" s="161" t="s">
        <v>157</v>
      </c>
    </row>
    <row r="78" spans="1:3" x14ac:dyDescent="0.2">
      <c r="A78" s="161" t="s">
        <v>217</v>
      </c>
      <c r="B78" s="161" t="s">
        <v>216</v>
      </c>
      <c r="C78" s="161" t="s">
        <v>157</v>
      </c>
    </row>
    <row r="79" spans="1:3" x14ac:dyDescent="0.2">
      <c r="A79" s="161" t="s">
        <v>218</v>
      </c>
      <c r="B79" s="161" t="s">
        <v>216</v>
      </c>
      <c r="C79" s="161" t="s">
        <v>157</v>
      </c>
    </row>
  </sheetData>
  <mergeCells count="3">
    <mergeCell ref="B1:C1"/>
    <mergeCell ref="A2:C2"/>
    <mergeCell ref="A5:C21"/>
  </mergeCells>
  <pageMargins left="0.7" right="0.7" top="0.75" bottom="0.75" header="0.3" footer="0.3"/>
  <pageSetup scale="93" fitToHeight="0" orientation="portrait" r:id="rId1"/>
  <headerFooter>
    <oddHeader>&amp;C&amp;"Arial,Bold"&amp;14&amp;UAssociated Laws to include in the Deliverables Chart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workbookViewId="0">
      <pane xSplit="4" ySplit="10" topLeftCell="E11" activePane="bottomRight" state="frozen"/>
      <selection pane="topRight" activeCell="E1" sqref="E1"/>
      <selection pane="bottomLeft" activeCell="A9" sqref="A9"/>
      <selection pane="bottomRight" activeCell="B2" sqref="B2"/>
    </sheetView>
  </sheetViews>
  <sheetFormatPr defaultColWidth="9.140625" defaultRowHeight="12.75" x14ac:dyDescent="0.2"/>
  <cols>
    <col min="1" max="1" width="19.42578125" style="44" customWidth="1"/>
    <col min="2" max="2" width="46.42578125" style="10" customWidth="1"/>
    <col min="3" max="3" width="9.140625" style="45" customWidth="1"/>
    <col min="4" max="4" width="0.85546875" style="26" customWidth="1"/>
    <col min="5" max="5" width="75.7109375" style="37" customWidth="1"/>
    <col min="6" max="8" width="75.7109375" style="42" customWidth="1"/>
    <col min="9" max="9" width="17.28515625" style="37" customWidth="1"/>
    <col min="10" max="10" width="4" style="7" customWidth="1"/>
    <col min="11" max="11" width="3.140625" style="7" customWidth="1"/>
    <col min="12" max="12" width="12.28515625" style="7" customWidth="1"/>
    <col min="13" max="13" width="29" style="7" customWidth="1"/>
    <col min="14" max="16384" width="9.140625" style="7"/>
  </cols>
  <sheetData>
    <row r="1" spans="1:12" x14ac:dyDescent="0.2">
      <c r="A1" s="7"/>
      <c r="B1" s="4" t="s">
        <v>64</v>
      </c>
      <c r="D1" s="29"/>
      <c r="E1" s="11"/>
      <c r="F1" s="11"/>
      <c r="G1" s="11"/>
      <c r="H1" s="11"/>
      <c r="I1" s="11"/>
      <c r="J1" s="26"/>
      <c r="K1" s="26"/>
      <c r="L1" s="27"/>
    </row>
    <row r="2" spans="1:12" s="59" customFormat="1" x14ac:dyDescent="0.2">
      <c r="B2" s="58" t="s">
        <v>118</v>
      </c>
      <c r="C2" s="60"/>
      <c r="D2" s="15"/>
      <c r="E2" s="11"/>
      <c r="F2" s="11"/>
      <c r="G2" s="11"/>
      <c r="H2" s="11"/>
      <c r="I2" s="11"/>
      <c r="J2" s="26"/>
      <c r="K2" s="26"/>
      <c r="L2" s="27"/>
    </row>
    <row r="3" spans="1:12" s="41" customFormat="1" x14ac:dyDescent="0.2">
      <c r="B3" s="4" t="s">
        <v>65</v>
      </c>
      <c r="C3" s="45"/>
      <c r="D3" s="29"/>
      <c r="E3" s="11"/>
      <c r="F3" s="11"/>
      <c r="G3" s="11"/>
      <c r="H3" s="11"/>
      <c r="I3" s="11"/>
      <c r="J3" s="26"/>
      <c r="K3" s="26"/>
      <c r="L3" s="27"/>
    </row>
    <row r="4" spans="1:12" s="44" customFormat="1" ht="15.75" x14ac:dyDescent="0.2">
      <c r="B4" s="97">
        <v>43556</v>
      </c>
      <c r="C4" s="65"/>
      <c r="D4" s="84"/>
      <c r="E4" s="9"/>
      <c r="F4" s="2"/>
      <c r="G4" s="9"/>
      <c r="H4" s="9"/>
      <c r="I4" s="11"/>
      <c r="L4" s="43"/>
    </row>
    <row r="5" spans="1:12" s="59" customFormat="1" ht="15.75" x14ac:dyDescent="0.2">
      <c r="B5" s="49"/>
      <c r="C5" s="65"/>
      <c r="D5" s="48"/>
      <c r="E5" s="9"/>
      <c r="F5" s="9"/>
      <c r="G5" s="9"/>
      <c r="H5" s="9"/>
      <c r="I5" s="11"/>
      <c r="L5" s="58"/>
    </row>
    <row r="6" spans="1:12" x14ac:dyDescent="0.2">
      <c r="B6" s="63" t="s">
        <v>66</v>
      </c>
      <c r="C6" s="60"/>
      <c r="D6" s="78"/>
      <c r="E6" s="11"/>
      <c r="F6" s="11"/>
      <c r="G6" s="11"/>
      <c r="H6" s="11"/>
      <c r="I6" s="11"/>
      <c r="L6" s="3"/>
    </row>
    <row r="7" spans="1:12" x14ac:dyDescent="0.2">
      <c r="B7" s="102" t="s">
        <v>101</v>
      </c>
      <c r="C7" s="8"/>
      <c r="D7" s="80"/>
      <c r="E7" s="105">
        <v>1</v>
      </c>
      <c r="F7" s="105">
        <v>2</v>
      </c>
      <c r="G7" s="105">
        <v>3</v>
      </c>
      <c r="H7" s="105">
        <v>4</v>
      </c>
      <c r="I7" s="2"/>
      <c r="J7" s="2"/>
    </row>
    <row r="8" spans="1:12" ht="25.5" x14ac:dyDescent="0.2">
      <c r="B8" s="128" t="s">
        <v>16</v>
      </c>
      <c r="C8" s="86"/>
      <c r="D8" s="77"/>
      <c r="E8" s="107" t="s">
        <v>130</v>
      </c>
      <c r="F8" s="107" t="s">
        <v>132</v>
      </c>
      <c r="G8" s="107" t="s">
        <v>131</v>
      </c>
      <c r="H8" s="139" t="s">
        <v>133</v>
      </c>
      <c r="I8" s="2"/>
      <c r="J8" s="2"/>
    </row>
    <row r="9" spans="1:12" ht="25.5" x14ac:dyDescent="0.2">
      <c r="B9" s="102" t="s">
        <v>151</v>
      </c>
      <c r="C9" s="8"/>
      <c r="D9" s="82"/>
      <c r="E9" s="105" t="s">
        <v>1</v>
      </c>
      <c r="F9" s="105" t="s">
        <v>1</v>
      </c>
      <c r="G9" s="105" t="s">
        <v>1</v>
      </c>
      <c r="H9" s="105" t="s">
        <v>2</v>
      </c>
      <c r="I9" s="2"/>
      <c r="J9" s="2"/>
    </row>
    <row r="10" spans="1:12" s="30" customFormat="1" ht="63.75" x14ac:dyDescent="0.2">
      <c r="A10" s="44"/>
      <c r="B10" s="101" t="s">
        <v>15</v>
      </c>
      <c r="C10" s="86"/>
      <c r="D10" s="81"/>
      <c r="E10" s="107" t="s">
        <v>134</v>
      </c>
      <c r="F10" s="107" t="s">
        <v>77</v>
      </c>
      <c r="G10" s="146" t="s">
        <v>72</v>
      </c>
      <c r="H10" s="146" t="s">
        <v>87</v>
      </c>
      <c r="I10" s="2"/>
      <c r="J10" s="2"/>
    </row>
    <row r="11" spans="1:12" x14ac:dyDescent="0.2">
      <c r="B11" s="102" t="s">
        <v>14</v>
      </c>
      <c r="C11" s="8"/>
      <c r="D11" s="78"/>
      <c r="E11" s="105" t="s">
        <v>26</v>
      </c>
      <c r="F11" s="105" t="s">
        <v>71</v>
      </c>
      <c r="G11" s="105" t="s">
        <v>62</v>
      </c>
      <c r="H11" s="105" t="s">
        <v>61</v>
      </c>
      <c r="I11" s="2"/>
      <c r="J11" s="2"/>
    </row>
    <row r="12" spans="1:12" s="30" customFormat="1" x14ac:dyDescent="0.2">
      <c r="A12" s="44"/>
      <c r="B12" s="102"/>
      <c r="C12" s="87"/>
      <c r="D12" s="82"/>
      <c r="E12" s="2"/>
      <c r="F12" s="2"/>
      <c r="G12" s="2"/>
      <c r="H12" s="2"/>
      <c r="I12" s="2"/>
      <c r="J12" s="2"/>
    </row>
    <row r="13" spans="1:12" s="26" customFormat="1" x14ac:dyDescent="0.2">
      <c r="B13" s="63" t="s">
        <v>38</v>
      </c>
      <c r="C13" s="88"/>
      <c r="D13" s="82"/>
      <c r="E13" s="2"/>
      <c r="F13" s="2"/>
      <c r="G13" s="2"/>
      <c r="H13" s="2"/>
      <c r="I13" s="2"/>
      <c r="J13" s="2"/>
    </row>
    <row r="14" spans="1:12" x14ac:dyDescent="0.2">
      <c r="B14" s="99" t="s">
        <v>153</v>
      </c>
      <c r="C14" s="86"/>
      <c r="D14" s="78"/>
      <c r="E14" s="107" t="s">
        <v>1</v>
      </c>
      <c r="F14" s="107" t="s">
        <v>2</v>
      </c>
      <c r="G14" s="107" t="s">
        <v>49</v>
      </c>
      <c r="H14" s="107" t="s">
        <v>2</v>
      </c>
      <c r="I14" s="2"/>
      <c r="J14" s="2"/>
    </row>
    <row r="15" spans="1:12" ht="102" x14ac:dyDescent="0.2">
      <c r="B15" s="100" t="s">
        <v>9</v>
      </c>
      <c r="C15" s="8"/>
      <c r="D15" s="77"/>
      <c r="E15" s="105" t="s">
        <v>135</v>
      </c>
      <c r="F15" s="105" t="s">
        <v>146</v>
      </c>
      <c r="G15" s="105" t="s">
        <v>80</v>
      </c>
      <c r="H15" s="105" t="s">
        <v>88</v>
      </c>
      <c r="I15" s="2"/>
      <c r="J15" s="2"/>
    </row>
    <row r="16" spans="1:12" ht="25.5" x14ac:dyDescent="0.2">
      <c r="B16" s="99" t="s">
        <v>100</v>
      </c>
      <c r="C16" s="86"/>
      <c r="D16" s="82"/>
      <c r="E16" s="107" t="s">
        <v>25</v>
      </c>
      <c r="F16" s="107" t="s">
        <v>75</v>
      </c>
      <c r="G16" s="107">
        <v>6</v>
      </c>
      <c r="H16" s="107" t="s">
        <v>5</v>
      </c>
      <c r="I16" s="2"/>
      <c r="J16" s="2"/>
    </row>
    <row r="17" spans="1:10" s="30" customFormat="1" x14ac:dyDescent="0.2">
      <c r="A17" s="44"/>
      <c r="B17" s="15"/>
      <c r="C17" s="87"/>
      <c r="D17" s="82"/>
      <c r="E17" s="2"/>
      <c r="F17" s="2"/>
      <c r="G17" s="2"/>
      <c r="H17" s="2"/>
      <c r="I17" s="2"/>
      <c r="J17" s="2"/>
    </row>
    <row r="18" spans="1:10" s="26" customFormat="1" x14ac:dyDescent="0.2">
      <c r="B18" s="63" t="s">
        <v>39</v>
      </c>
      <c r="C18" s="88"/>
      <c r="D18" s="82"/>
      <c r="E18" s="2"/>
      <c r="F18" s="2"/>
      <c r="G18" s="2"/>
      <c r="H18" s="2"/>
      <c r="I18" s="2"/>
      <c r="J18" s="2"/>
    </row>
    <row r="19" spans="1:10" x14ac:dyDescent="0.2">
      <c r="B19" s="101" t="s">
        <v>17</v>
      </c>
      <c r="C19" s="86"/>
      <c r="D19" s="78"/>
      <c r="E19" s="107" t="s">
        <v>93</v>
      </c>
      <c r="F19" s="107" t="s">
        <v>73</v>
      </c>
      <c r="G19" s="107" t="s">
        <v>79</v>
      </c>
      <c r="H19" s="107" t="s">
        <v>89</v>
      </c>
      <c r="I19" s="2"/>
      <c r="J19" s="2"/>
    </row>
    <row r="20" spans="1:10" x14ac:dyDescent="0.2">
      <c r="B20" s="100" t="s">
        <v>28</v>
      </c>
      <c r="C20" s="23" t="s">
        <v>4</v>
      </c>
      <c r="D20" s="77"/>
      <c r="E20" s="105" t="s">
        <v>2</v>
      </c>
      <c r="F20" s="105" t="s">
        <v>2</v>
      </c>
      <c r="G20" s="105" t="s">
        <v>2</v>
      </c>
      <c r="H20" s="105" t="s">
        <v>1</v>
      </c>
      <c r="I20" s="2"/>
      <c r="J20" s="2"/>
    </row>
    <row r="21" spans="1:10" ht="76.5" x14ac:dyDescent="0.2">
      <c r="B21" s="99" t="s">
        <v>40</v>
      </c>
      <c r="C21" s="89" t="s">
        <v>4</v>
      </c>
      <c r="D21" s="82"/>
      <c r="E21" s="138" t="s">
        <v>136</v>
      </c>
      <c r="F21" s="138" t="s">
        <v>55</v>
      </c>
      <c r="G21" s="138" t="s">
        <v>147</v>
      </c>
      <c r="H21" s="107" t="s">
        <v>56</v>
      </c>
      <c r="I21" s="2"/>
      <c r="J21" s="2"/>
    </row>
    <row r="22" spans="1:10" x14ac:dyDescent="0.2">
      <c r="B22" s="100" t="s">
        <v>96</v>
      </c>
      <c r="C22" s="23" t="s">
        <v>4</v>
      </c>
      <c r="D22" s="82"/>
      <c r="E22" s="112">
        <v>25000</v>
      </c>
      <c r="F22" s="112">
        <v>5</v>
      </c>
      <c r="G22" s="112">
        <v>3</v>
      </c>
      <c r="H22" s="112">
        <v>10000</v>
      </c>
      <c r="I22" s="22"/>
      <c r="J22" s="22"/>
    </row>
    <row r="23" spans="1:10" ht="25.5" x14ac:dyDescent="0.2">
      <c r="B23" s="99" t="s">
        <v>97</v>
      </c>
      <c r="C23" s="89" t="s">
        <v>37</v>
      </c>
      <c r="D23" s="82"/>
      <c r="E23" s="108">
        <v>0.05</v>
      </c>
      <c r="F23" s="108" t="s">
        <v>138</v>
      </c>
      <c r="G23" s="108">
        <v>0.05</v>
      </c>
      <c r="H23" s="108">
        <v>7.0000000000000007E-2</v>
      </c>
      <c r="I23" s="20"/>
      <c r="J23" s="20"/>
    </row>
    <row r="24" spans="1:10" ht="25.5" x14ac:dyDescent="0.2">
      <c r="B24" s="100" t="s">
        <v>44</v>
      </c>
      <c r="C24" s="8"/>
      <c r="D24" s="78"/>
      <c r="E24" s="112">
        <v>10000000</v>
      </c>
      <c r="F24" s="112" t="s">
        <v>74</v>
      </c>
      <c r="G24" s="112" t="s">
        <v>138</v>
      </c>
      <c r="H24" s="112" t="s">
        <v>149</v>
      </c>
      <c r="I24" s="22"/>
      <c r="J24" s="22"/>
    </row>
    <row r="25" spans="1:10" s="26" customFormat="1" x14ac:dyDescent="0.2">
      <c r="B25" s="15"/>
      <c r="C25" s="8"/>
      <c r="D25" s="83"/>
      <c r="E25" s="22"/>
      <c r="F25" s="22"/>
      <c r="G25" s="22"/>
      <c r="H25" s="22"/>
      <c r="I25" s="22"/>
      <c r="J25" s="22"/>
    </row>
    <row r="26" spans="1:10" s="26" customFormat="1" ht="25.5" x14ac:dyDescent="0.2">
      <c r="B26" s="63" t="s">
        <v>67</v>
      </c>
      <c r="C26" s="88"/>
      <c r="D26" s="77"/>
      <c r="E26" s="2"/>
      <c r="F26" s="2"/>
      <c r="G26" s="2"/>
      <c r="H26" s="2"/>
      <c r="I26" s="2"/>
      <c r="J26" s="2"/>
    </row>
    <row r="27" spans="1:10" x14ac:dyDescent="0.2">
      <c r="B27" s="99" t="s">
        <v>98</v>
      </c>
      <c r="C27" s="89"/>
      <c r="D27" s="82"/>
      <c r="E27" s="110" t="s">
        <v>137</v>
      </c>
      <c r="F27" s="110" t="s">
        <v>76</v>
      </c>
      <c r="G27" s="110" t="s">
        <v>86</v>
      </c>
      <c r="H27" s="110" t="s">
        <v>150</v>
      </c>
      <c r="I27" s="36"/>
      <c r="J27" s="3"/>
    </row>
    <row r="28" spans="1:10" s="38" customFormat="1" x14ac:dyDescent="0.2">
      <c r="B28" s="66" t="s">
        <v>30</v>
      </c>
      <c r="C28" s="90" t="s">
        <v>4</v>
      </c>
      <c r="D28" s="82"/>
      <c r="E28" s="113">
        <v>200</v>
      </c>
      <c r="F28" s="113">
        <v>100</v>
      </c>
      <c r="G28" s="113">
        <v>3</v>
      </c>
      <c r="H28" s="113">
        <v>12000</v>
      </c>
      <c r="I28" s="52"/>
      <c r="J28" s="52"/>
    </row>
    <row r="29" spans="1:10" s="38" customFormat="1" x14ac:dyDescent="0.2">
      <c r="B29" s="53"/>
      <c r="C29" s="91" t="s">
        <v>3</v>
      </c>
      <c r="D29" s="83"/>
      <c r="E29" s="113" t="s">
        <v>138</v>
      </c>
      <c r="F29" s="113">
        <v>50</v>
      </c>
      <c r="G29" s="113">
        <v>0</v>
      </c>
      <c r="H29" s="113">
        <v>9000</v>
      </c>
      <c r="I29" s="52"/>
      <c r="J29" s="52"/>
    </row>
    <row r="30" spans="1:10" s="38" customFormat="1" x14ac:dyDescent="0.2">
      <c r="B30" s="53"/>
      <c r="C30" s="91" t="s">
        <v>8</v>
      </c>
      <c r="D30" s="77"/>
      <c r="E30" s="113">
        <v>100</v>
      </c>
      <c r="F30" s="113">
        <v>0</v>
      </c>
      <c r="G30" s="113">
        <v>10</v>
      </c>
      <c r="H30" s="113" t="s">
        <v>138</v>
      </c>
      <c r="I30" s="52"/>
      <c r="J30" s="52"/>
    </row>
    <row r="31" spans="1:10" ht="25.5" x14ac:dyDescent="0.2">
      <c r="B31" s="99" t="s">
        <v>43</v>
      </c>
      <c r="C31" s="89" t="s">
        <v>4</v>
      </c>
      <c r="D31" s="82"/>
      <c r="E31" s="110" t="s">
        <v>1</v>
      </c>
      <c r="F31" s="110" t="s">
        <v>2</v>
      </c>
      <c r="G31" s="110" t="s">
        <v>2</v>
      </c>
      <c r="H31" s="110" t="s">
        <v>49</v>
      </c>
      <c r="I31" s="36"/>
      <c r="J31" s="3"/>
    </row>
    <row r="32" spans="1:10" x14ac:dyDescent="0.2">
      <c r="B32" s="165" t="s">
        <v>27</v>
      </c>
      <c r="C32" s="166"/>
      <c r="D32" s="82"/>
      <c r="E32" s="110" t="s">
        <v>139</v>
      </c>
      <c r="F32" s="110" t="s">
        <v>140</v>
      </c>
      <c r="G32" s="110" t="s">
        <v>140</v>
      </c>
      <c r="H32" s="110" t="s">
        <v>138</v>
      </c>
      <c r="I32" s="36"/>
      <c r="J32" s="3"/>
    </row>
    <row r="33" spans="1:10" x14ac:dyDescent="0.2">
      <c r="B33" s="101"/>
      <c r="C33" s="92" t="s">
        <v>3</v>
      </c>
      <c r="D33" s="83"/>
      <c r="E33" s="110" t="s">
        <v>1</v>
      </c>
      <c r="F33" s="110" t="s">
        <v>2</v>
      </c>
      <c r="G33" s="110" t="s">
        <v>2</v>
      </c>
      <c r="H33" s="110" t="s">
        <v>49</v>
      </c>
      <c r="I33" s="36"/>
      <c r="J33" s="3"/>
    </row>
    <row r="34" spans="1:10" x14ac:dyDescent="0.2">
      <c r="B34" s="165" t="s">
        <v>27</v>
      </c>
      <c r="C34" s="166"/>
      <c r="D34" s="77"/>
      <c r="E34" s="110" t="s">
        <v>139</v>
      </c>
      <c r="F34" s="110" t="s">
        <v>140</v>
      </c>
      <c r="G34" s="110" t="s">
        <v>140</v>
      </c>
      <c r="H34" s="110" t="s">
        <v>138</v>
      </c>
      <c r="I34" s="36"/>
      <c r="J34" s="3"/>
    </row>
    <row r="35" spans="1:10" x14ac:dyDescent="0.2">
      <c r="B35" s="101"/>
      <c r="C35" s="92" t="s">
        <v>8</v>
      </c>
      <c r="D35" s="82"/>
      <c r="E35" s="110" t="s">
        <v>2</v>
      </c>
      <c r="F35" s="110" t="s">
        <v>2</v>
      </c>
      <c r="G35" s="110" t="s">
        <v>2</v>
      </c>
      <c r="H35" s="110" t="s">
        <v>2</v>
      </c>
      <c r="I35" s="36"/>
      <c r="J35" s="3"/>
    </row>
    <row r="36" spans="1:10" x14ac:dyDescent="0.2">
      <c r="B36" s="165" t="s">
        <v>27</v>
      </c>
      <c r="C36" s="166"/>
      <c r="D36" s="82"/>
      <c r="E36" s="110" t="s">
        <v>140</v>
      </c>
      <c r="F36" s="110" t="s">
        <v>140</v>
      </c>
      <c r="G36" s="110" t="s">
        <v>140</v>
      </c>
      <c r="H36" s="110" t="s">
        <v>140</v>
      </c>
      <c r="I36" s="36"/>
      <c r="J36" s="3"/>
    </row>
    <row r="37" spans="1:10" x14ac:dyDescent="0.2">
      <c r="B37" s="100" t="s">
        <v>19</v>
      </c>
      <c r="C37" s="23" t="s">
        <v>4</v>
      </c>
      <c r="D37" s="82"/>
      <c r="E37" s="114">
        <v>0</v>
      </c>
      <c r="F37" s="114">
        <v>25</v>
      </c>
      <c r="G37" s="114">
        <v>0</v>
      </c>
      <c r="H37" s="114" t="s">
        <v>90</v>
      </c>
      <c r="I37" s="33"/>
      <c r="J37" s="24"/>
    </row>
    <row r="38" spans="1:10" x14ac:dyDescent="0.2">
      <c r="B38" s="102"/>
      <c r="C38" s="6" t="s">
        <v>3</v>
      </c>
      <c r="D38" s="78"/>
      <c r="E38" s="114">
        <v>0</v>
      </c>
      <c r="F38" s="114">
        <v>10</v>
      </c>
      <c r="G38" s="114">
        <v>0</v>
      </c>
      <c r="H38" s="114" t="s">
        <v>90</v>
      </c>
      <c r="I38" s="33"/>
      <c r="J38" s="24"/>
    </row>
    <row r="39" spans="1:10" x14ac:dyDescent="0.2">
      <c r="B39" s="102"/>
      <c r="C39" s="6" t="s">
        <v>8</v>
      </c>
      <c r="D39" s="77"/>
      <c r="E39" s="114">
        <v>0</v>
      </c>
      <c r="F39" s="114">
        <v>0</v>
      </c>
      <c r="G39" s="114">
        <v>0</v>
      </c>
      <c r="H39" s="114" t="s">
        <v>90</v>
      </c>
      <c r="I39" s="33"/>
      <c r="J39" s="24"/>
    </row>
    <row r="40" spans="1:10" s="26" customFormat="1" x14ac:dyDescent="0.2">
      <c r="B40" s="102"/>
      <c r="C40" s="6"/>
      <c r="D40" s="82"/>
      <c r="E40" s="32"/>
      <c r="F40" s="32"/>
      <c r="G40" s="32"/>
      <c r="H40" s="32"/>
      <c r="I40" s="32"/>
      <c r="J40" s="31"/>
    </row>
    <row r="41" spans="1:10" s="26" customFormat="1" x14ac:dyDescent="0.2">
      <c r="B41" s="63" t="s">
        <v>41</v>
      </c>
      <c r="C41" s="88"/>
      <c r="D41" s="82"/>
      <c r="E41" s="2"/>
      <c r="F41" s="2"/>
      <c r="G41" s="2"/>
      <c r="H41" s="2"/>
      <c r="I41" s="2"/>
      <c r="J41" s="2"/>
    </row>
    <row r="42" spans="1:10" ht="25.5" x14ac:dyDescent="0.2">
      <c r="B42" s="99" t="s">
        <v>99</v>
      </c>
      <c r="C42" s="89"/>
      <c r="D42" s="77"/>
      <c r="E42" s="34"/>
      <c r="F42" s="34"/>
      <c r="G42" s="34"/>
      <c r="H42" s="34"/>
      <c r="I42" s="28"/>
      <c r="J42" s="28"/>
    </row>
    <row r="43" spans="1:10" s="44" customFormat="1" x14ac:dyDescent="0.2">
      <c r="B43" s="99"/>
      <c r="C43" s="89" t="s">
        <v>4</v>
      </c>
      <c r="D43" s="78"/>
      <c r="E43" s="116">
        <v>50.5</v>
      </c>
      <c r="F43" s="116">
        <v>1.5</v>
      </c>
      <c r="G43" s="116">
        <v>3</v>
      </c>
      <c r="H43" s="116">
        <v>15</v>
      </c>
      <c r="I43" s="28"/>
      <c r="J43" s="28"/>
    </row>
    <row r="44" spans="1:10" x14ac:dyDescent="0.2">
      <c r="B44" s="99"/>
      <c r="C44" s="89" t="s">
        <v>3</v>
      </c>
      <c r="D44" s="83"/>
      <c r="E44" s="116">
        <v>50.5</v>
      </c>
      <c r="F44" s="116">
        <v>1.5</v>
      </c>
      <c r="G44" s="116">
        <v>3</v>
      </c>
      <c r="H44" s="116">
        <v>15</v>
      </c>
      <c r="I44" s="28"/>
      <c r="J44" s="28"/>
    </row>
    <row r="45" spans="1:10" x14ac:dyDescent="0.2">
      <c r="A45" s="7"/>
      <c r="B45" s="99"/>
      <c r="C45" s="89" t="s">
        <v>8</v>
      </c>
      <c r="D45" s="77"/>
      <c r="E45" s="116">
        <v>48</v>
      </c>
      <c r="F45" s="116">
        <v>1</v>
      </c>
      <c r="G45" s="116">
        <v>3</v>
      </c>
      <c r="H45" s="116">
        <v>10</v>
      </c>
      <c r="I45" s="28"/>
      <c r="J45" s="28"/>
    </row>
    <row r="46" spans="1:10" x14ac:dyDescent="0.2">
      <c r="A46" s="61" t="s">
        <v>92</v>
      </c>
      <c r="B46" s="170" t="s">
        <v>108</v>
      </c>
      <c r="C46" s="23"/>
      <c r="D46" s="82"/>
      <c r="E46" s="33"/>
      <c r="F46" s="33"/>
      <c r="G46" s="33"/>
      <c r="H46" s="33"/>
      <c r="I46" s="33"/>
      <c r="J46" s="24"/>
    </row>
    <row r="47" spans="1:10" s="44" customFormat="1" x14ac:dyDescent="0.2">
      <c r="A47" s="147">
        <f>SUM(E47:CN47)</f>
        <v>700000</v>
      </c>
      <c r="B47" s="168"/>
      <c r="C47" s="23" t="s">
        <v>4</v>
      </c>
      <c r="D47" s="82"/>
      <c r="E47" s="114">
        <v>50000</v>
      </c>
      <c r="F47" s="114">
        <v>75000</v>
      </c>
      <c r="G47" s="114">
        <v>175000</v>
      </c>
      <c r="H47" s="114">
        <v>400000</v>
      </c>
      <c r="I47" s="33"/>
      <c r="J47" s="24"/>
    </row>
    <row r="48" spans="1:10" x14ac:dyDescent="0.2">
      <c r="A48" s="147">
        <f>SUM(E48:CN48)</f>
        <v>695000</v>
      </c>
      <c r="B48" s="168"/>
      <c r="C48" s="6" t="s">
        <v>3</v>
      </c>
      <c r="D48" s="83"/>
      <c r="E48" s="114">
        <v>50000</v>
      </c>
      <c r="F48" s="114">
        <v>75000</v>
      </c>
      <c r="G48" s="114">
        <v>150000</v>
      </c>
      <c r="H48" s="114">
        <v>420000</v>
      </c>
      <c r="I48" s="33"/>
      <c r="J48" s="24"/>
    </row>
    <row r="49" spans="1:10" x14ac:dyDescent="0.2">
      <c r="A49" s="147">
        <f>SUM(E49:CN49)</f>
        <v>542000</v>
      </c>
      <c r="B49" s="168"/>
      <c r="C49" s="6" t="s">
        <v>8</v>
      </c>
      <c r="D49" s="77"/>
      <c r="E49" s="114">
        <v>30000</v>
      </c>
      <c r="F49" s="114">
        <v>30000</v>
      </c>
      <c r="G49" s="114">
        <v>150000</v>
      </c>
      <c r="H49" s="114">
        <v>332000</v>
      </c>
      <c r="I49" s="33"/>
      <c r="J49" s="24"/>
    </row>
    <row r="50" spans="1:10" x14ac:dyDescent="0.2">
      <c r="A50" s="62" t="s">
        <v>91</v>
      </c>
      <c r="B50" s="169" t="s">
        <v>104</v>
      </c>
      <c r="C50" s="89"/>
      <c r="D50" s="82"/>
      <c r="E50" s="64"/>
      <c r="F50" s="64"/>
      <c r="G50" s="64"/>
      <c r="H50" s="64"/>
      <c r="I50" s="25"/>
      <c r="J50" s="25"/>
    </row>
    <row r="51" spans="1:10" s="44" customFormat="1" x14ac:dyDescent="0.2">
      <c r="A51" s="16">
        <f>'Example-Finance Overview'!B8</f>
        <v>700000</v>
      </c>
      <c r="B51" s="168"/>
      <c r="C51" s="89" t="s">
        <v>4</v>
      </c>
      <c r="D51" s="82"/>
      <c r="E51" s="118">
        <f>E47/$A$51</f>
        <v>7.1428571428571425E-2</v>
      </c>
      <c r="F51" s="118">
        <f t="shared" ref="F51:H51" si="0">F47/$A$51</f>
        <v>0.10714285714285714</v>
      </c>
      <c r="G51" s="118">
        <f t="shared" si="0"/>
        <v>0.25</v>
      </c>
      <c r="H51" s="118">
        <f t="shared" si="0"/>
        <v>0.5714285714285714</v>
      </c>
      <c r="I51" s="25"/>
      <c r="J51" s="25"/>
    </row>
    <row r="52" spans="1:10" x14ac:dyDescent="0.2">
      <c r="A52" s="16">
        <f>'Example-Finance Overview'!C8</f>
        <v>695000</v>
      </c>
      <c r="B52" s="168"/>
      <c r="C52" s="92" t="s">
        <v>3</v>
      </c>
      <c r="D52" s="83"/>
      <c r="E52" s="118">
        <f>E48/$A$52</f>
        <v>7.1942446043165464E-2</v>
      </c>
      <c r="F52" s="118">
        <f t="shared" ref="F52:H52" si="1">F48/$A$52</f>
        <v>0.1079136690647482</v>
      </c>
      <c r="G52" s="118">
        <f t="shared" si="1"/>
        <v>0.21582733812949639</v>
      </c>
      <c r="H52" s="118">
        <f t="shared" si="1"/>
        <v>0.60431654676258995</v>
      </c>
      <c r="I52" s="25"/>
      <c r="J52" s="25"/>
    </row>
    <row r="53" spans="1:10" x14ac:dyDescent="0.2">
      <c r="A53" s="16">
        <f>'Example-Finance Overview'!D8</f>
        <v>542000</v>
      </c>
      <c r="B53" s="168"/>
      <c r="C53" s="92" t="s">
        <v>8</v>
      </c>
      <c r="D53" s="77"/>
      <c r="E53" s="118">
        <f>E49/$A$53</f>
        <v>5.5350553505535055E-2</v>
      </c>
      <c r="F53" s="118">
        <f t="shared" ref="F53:H53" si="2">F49/$A$53</f>
        <v>5.5350553505535055E-2</v>
      </c>
      <c r="G53" s="118">
        <f t="shared" si="2"/>
        <v>0.2767527675276753</v>
      </c>
      <c r="H53" s="118">
        <f t="shared" si="2"/>
        <v>0.61254612546125464</v>
      </c>
      <c r="I53" s="25"/>
      <c r="J53" s="25"/>
    </row>
    <row r="54" spans="1:10" x14ac:dyDescent="0.2">
      <c r="B54" s="102" t="s">
        <v>141</v>
      </c>
      <c r="C54" s="23"/>
      <c r="D54" s="82"/>
      <c r="E54" s="33"/>
      <c r="F54" s="33"/>
      <c r="G54" s="33"/>
      <c r="H54" s="33"/>
      <c r="I54" s="33"/>
      <c r="J54" s="24"/>
    </row>
    <row r="55" spans="1:10" s="44" customFormat="1" x14ac:dyDescent="0.2">
      <c r="B55" s="21"/>
      <c r="C55" s="23" t="s">
        <v>4</v>
      </c>
      <c r="D55" s="82"/>
      <c r="E55" s="114">
        <f>IFERROR(E47/E28,"There were no units provided, no cost, or the agency does not track the number of units provided and/or total cost.")</f>
        <v>250</v>
      </c>
      <c r="F55" s="114">
        <f t="shared" ref="F55:H55" si="3">IFERROR(F47/F28,"There were no units provided, no cost, or the agency does not track the number of units provided and/or total cost.")</f>
        <v>750</v>
      </c>
      <c r="G55" s="114">
        <f t="shared" si="3"/>
        <v>58333.333333333336</v>
      </c>
      <c r="H55" s="114">
        <f t="shared" si="3"/>
        <v>33.333333333333336</v>
      </c>
      <c r="I55" s="33"/>
      <c r="J55" s="24"/>
    </row>
    <row r="56" spans="1:10" ht="25.5" x14ac:dyDescent="0.2">
      <c r="B56" s="102"/>
      <c r="C56" s="6" t="s">
        <v>3</v>
      </c>
      <c r="D56" s="82"/>
      <c r="E56" s="114" t="str">
        <f>IFERROR(E48/E29,"There were no units provided, no cost, or the agency does not track the number of units provided and/or total cost.")</f>
        <v>There were no units provided, no cost, or the agency does not track the number of units provided and/or total cost.</v>
      </c>
      <c r="F56" s="114">
        <f t="shared" ref="F56:H57" si="4">IFERROR(F48/F29,"There were no units provided, no cost, or the agency does not track the number of units provided and/or total cost.")</f>
        <v>1500</v>
      </c>
      <c r="G56" s="114" t="str">
        <f t="shared" si="4"/>
        <v>There were no units provided, no cost, or the agency does not track the number of units provided and/or total cost.</v>
      </c>
      <c r="H56" s="114">
        <f t="shared" si="4"/>
        <v>46.666666666666664</v>
      </c>
      <c r="I56" s="24"/>
      <c r="J56" s="24"/>
    </row>
    <row r="57" spans="1:10" ht="25.5" x14ac:dyDescent="0.2">
      <c r="B57" s="102"/>
      <c r="C57" s="6" t="s">
        <v>8</v>
      </c>
      <c r="D57" s="78"/>
      <c r="E57" s="114">
        <f>IFERROR(E49/E30,"There were no units provided, no cost, or the agency does not track the number of units provided and/or total cost.")</f>
        <v>300</v>
      </c>
      <c r="F57" s="114" t="str">
        <f t="shared" si="4"/>
        <v>There were no units provided, no cost, or the agency does not track the number of units provided and/or total cost.</v>
      </c>
      <c r="G57" s="114">
        <f t="shared" si="4"/>
        <v>15000</v>
      </c>
      <c r="H57" s="114" t="str">
        <f t="shared" si="4"/>
        <v>There were no units provided, no cost, or the agency does not track the number of units provided and/or total cost.</v>
      </c>
      <c r="I57" s="33"/>
      <c r="J57" s="24"/>
    </row>
    <row r="58" spans="1:10" s="26" customFormat="1" x14ac:dyDescent="0.2">
      <c r="B58" s="102"/>
      <c r="C58" s="6"/>
      <c r="D58" s="77"/>
      <c r="E58" s="32"/>
      <c r="F58" s="32"/>
      <c r="G58" s="32"/>
      <c r="H58" s="32"/>
      <c r="I58" s="32"/>
      <c r="J58" s="31"/>
    </row>
    <row r="59" spans="1:10" s="26" customFormat="1" x14ac:dyDescent="0.2">
      <c r="B59" s="63" t="s">
        <v>10</v>
      </c>
      <c r="C59" s="88"/>
      <c r="D59" s="82"/>
      <c r="E59" s="2"/>
      <c r="F59" s="2"/>
      <c r="G59" s="2"/>
      <c r="H59" s="2"/>
      <c r="I59" s="2"/>
      <c r="J59" s="2"/>
    </row>
    <row r="60" spans="1:10" x14ac:dyDescent="0.2">
      <c r="B60" s="99" t="s">
        <v>143</v>
      </c>
      <c r="C60" s="89" t="s">
        <v>4</v>
      </c>
      <c r="D60" s="82"/>
      <c r="E60" s="119">
        <v>0</v>
      </c>
      <c r="F60" s="119">
        <v>2500</v>
      </c>
      <c r="G60" s="119">
        <v>0</v>
      </c>
      <c r="H60" s="119">
        <v>700000</v>
      </c>
      <c r="I60" s="33"/>
      <c r="J60" s="24"/>
    </row>
    <row r="61" spans="1:10" x14ac:dyDescent="0.2">
      <c r="B61" s="101"/>
      <c r="C61" s="92" t="s">
        <v>3</v>
      </c>
      <c r="D61" s="77"/>
      <c r="E61" s="119">
        <v>0</v>
      </c>
      <c r="F61" s="119">
        <v>500</v>
      </c>
      <c r="G61" s="119">
        <v>0</v>
      </c>
      <c r="H61" s="119">
        <v>650000</v>
      </c>
      <c r="I61" s="33"/>
      <c r="J61" s="24"/>
    </row>
    <row r="62" spans="1:10" x14ac:dyDescent="0.2">
      <c r="B62" s="101"/>
      <c r="C62" s="92" t="s">
        <v>8</v>
      </c>
      <c r="D62" s="78"/>
      <c r="E62" s="119">
        <v>0</v>
      </c>
      <c r="F62" s="119">
        <v>0</v>
      </c>
      <c r="G62" s="119">
        <v>0</v>
      </c>
      <c r="H62" s="119">
        <v>200000</v>
      </c>
      <c r="I62" s="33"/>
      <c r="J62" s="24"/>
    </row>
    <row r="63" spans="1:10" x14ac:dyDescent="0.2">
      <c r="B63" s="167" t="s">
        <v>142</v>
      </c>
      <c r="C63" s="23" t="s">
        <v>4</v>
      </c>
      <c r="D63" s="79"/>
      <c r="E63" s="114">
        <v>0</v>
      </c>
      <c r="F63" s="114">
        <v>0</v>
      </c>
      <c r="G63" s="114">
        <v>0</v>
      </c>
      <c r="H63" s="114">
        <v>0</v>
      </c>
      <c r="I63" s="33"/>
      <c r="J63" s="24"/>
    </row>
    <row r="64" spans="1:10" x14ac:dyDescent="0.2">
      <c r="B64" s="168"/>
      <c r="C64" s="6" t="s">
        <v>3</v>
      </c>
      <c r="D64" s="93"/>
      <c r="E64" s="114">
        <v>5000</v>
      </c>
      <c r="F64" s="114">
        <v>0</v>
      </c>
      <c r="G64" s="114">
        <v>0</v>
      </c>
      <c r="H64" s="114">
        <v>0</v>
      </c>
      <c r="I64" s="33"/>
      <c r="J64" s="24"/>
    </row>
    <row r="65" spans="2:10" x14ac:dyDescent="0.2">
      <c r="B65" s="168"/>
      <c r="C65" s="6" t="s">
        <v>8</v>
      </c>
      <c r="D65" s="79"/>
      <c r="E65" s="114">
        <v>5000</v>
      </c>
      <c r="F65" s="114">
        <v>0</v>
      </c>
      <c r="G65" s="114">
        <v>0</v>
      </c>
      <c r="H65" s="114">
        <v>0</v>
      </c>
      <c r="I65" s="33"/>
      <c r="J65" s="24"/>
    </row>
    <row r="66" spans="2:10" x14ac:dyDescent="0.2">
      <c r="B66" s="165" t="s">
        <v>144</v>
      </c>
      <c r="C66" s="89" t="s">
        <v>4</v>
      </c>
      <c r="D66" s="79"/>
      <c r="E66" s="119">
        <f t="shared" ref="E66:F68" si="5">SUM(E60,E63)</f>
        <v>0</v>
      </c>
      <c r="F66" s="119">
        <f t="shared" si="5"/>
        <v>2500</v>
      </c>
      <c r="G66" s="119">
        <f t="shared" ref="G66" si="6">SUM(G60,G63)</f>
        <v>0</v>
      </c>
      <c r="H66" s="119">
        <f>SUM(H60,H63)</f>
        <v>700000</v>
      </c>
      <c r="I66" s="33"/>
      <c r="J66" s="24"/>
    </row>
    <row r="67" spans="2:10" x14ac:dyDescent="0.2">
      <c r="B67" s="168"/>
      <c r="C67" s="92" t="s">
        <v>3</v>
      </c>
      <c r="D67" s="79"/>
      <c r="E67" s="119">
        <f t="shared" si="5"/>
        <v>5000</v>
      </c>
      <c r="F67" s="119">
        <f t="shared" si="5"/>
        <v>500</v>
      </c>
      <c r="G67" s="119">
        <f t="shared" ref="G67" si="7">SUM(G61,G64)</f>
        <v>0</v>
      </c>
      <c r="H67" s="119">
        <f>SUM(H61,H64)</f>
        <v>650000</v>
      </c>
      <c r="I67" s="33"/>
      <c r="J67" s="24"/>
    </row>
    <row r="68" spans="2:10" x14ac:dyDescent="0.2">
      <c r="B68" s="168"/>
      <c r="C68" s="92" t="s">
        <v>8</v>
      </c>
      <c r="D68" s="79"/>
      <c r="E68" s="119">
        <f t="shared" si="5"/>
        <v>5000</v>
      </c>
      <c r="F68" s="119">
        <f t="shared" si="5"/>
        <v>0</v>
      </c>
      <c r="G68" s="119">
        <f t="shared" ref="G68" si="8">SUM(G62,G65)</f>
        <v>0</v>
      </c>
      <c r="H68" s="119">
        <f>SUM(H62,H65)</f>
        <v>200000</v>
      </c>
      <c r="I68" s="33"/>
      <c r="J68" s="24"/>
    </row>
    <row r="69" spans="2:10" s="26" customFormat="1" x14ac:dyDescent="0.2">
      <c r="B69" s="102"/>
      <c r="C69" s="6"/>
      <c r="D69" s="94"/>
      <c r="E69" s="32"/>
      <c r="F69" s="32"/>
      <c r="G69" s="32"/>
      <c r="H69" s="32"/>
      <c r="I69" s="32"/>
      <c r="J69" s="31"/>
    </row>
    <row r="70" spans="2:10" s="26" customFormat="1" x14ac:dyDescent="0.2">
      <c r="B70" s="63" t="s">
        <v>70</v>
      </c>
      <c r="C70" s="88"/>
      <c r="D70" s="79"/>
      <c r="E70" s="2"/>
      <c r="F70" s="2"/>
      <c r="G70" s="2"/>
      <c r="H70" s="2"/>
      <c r="I70" s="2"/>
      <c r="J70" s="2"/>
    </row>
    <row r="71" spans="2:10" ht="38.25" x14ac:dyDescent="0.2">
      <c r="B71" s="99" t="s">
        <v>103</v>
      </c>
      <c r="C71" s="86"/>
      <c r="D71" s="94"/>
      <c r="E71" s="107" t="s">
        <v>145</v>
      </c>
      <c r="F71" s="107"/>
      <c r="G71" s="107" t="s">
        <v>148</v>
      </c>
      <c r="H71" s="107" t="s">
        <v>5</v>
      </c>
      <c r="I71" s="2"/>
      <c r="J71" s="2"/>
    </row>
    <row r="72" spans="2:10" x14ac:dyDescent="0.2">
      <c r="D72" s="15"/>
    </row>
    <row r="73" spans="2:10" x14ac:dyDescent="0.2">
      <c r="D73" s="15"/>
    </row>
  </sheetData>
  <mergeCells count="7">
    <mergeCell ref="B32:C32"/>
    <mergeCell ref="B34:C34"/>
    <mergeCell ref="B36:C36"/>
    <mergeCell ref="B63:B65"/>
    <mergeCell ref="B66:B68"/>
    <mergeCell ref="B50:B53"/>
    <mergeCell ref="B46:B49"/>
  </mergeCells>
  <conditionalFormatting sqref="E21:J21 E22:E25 I22:J25 G4:H5">
    <cfRule type="cellIs" dxfId="6" priority="23" operator="equal">
      <formula>"Yes"</formula>
    </cfRule>
  </conditionalFormatting>
  <conditionalFormatting sqref="J20">
    <cfRule type="cellIs" dxfId="5" priority="21" operator="equal">
      <formula>"Yes"</formula>
    </cfRule>
  </conditionalFormatting>
  <conditionalFormatting sqref="I20">
    <cfRule type="cellIs" dxfId="4" priority="17" operator="equal">
      <formula>"Yes"</formula>
    </cfRule>
  </conditionalFormatting>
  <conditionalFormatting sqref="F22:F25">
    <cfRule type="cellIs" dxfId="3" priority="6" operator="equal">
      <formula>"Yes"</formula>
    </cfRule>
  </conditionalFormatting>
  <conditionalFormatting sqref="G22:G25">
    <cfRule type="cellIs" dxfId="2" priority="5" operator="equal">
      <formula>"Yes"</formula>
    </cfRule>
  </conditionalFormatting>
  <conditionalFormatting sqref="H22:H25">
    <cfRule type="cellIs" dxfId="1" priority="4" operator="equal">
      <formula>"Yes"</formula>
    </cfRule>
  </conditionalFormatting>
  <conditionalFormatting sqref="B20:B25">
    <cfRule type="cellIs" dxfId="0" priority="1" operator="equal">
      <formula>"Yes"</formula>
    </cfRule>
  </conditionalFormatting>
  <dataValidations xWindow="210" yWindow="792" count="12">
    <dataValidation allowBlank="1" showInputMessage="1" showErrorMessage="1" promptTitle="Does law require it?" prompt="Does a statute, proviso, regulation, or executive order state the agency shall or will provide this deliverable?" sqref="B9"/>
    <dataValidation allowBlank="1" showInputMessage="1" showErrorMessage="1" promptTitle="Primary responsible org. unit" prompt="While there may be several organization units that contribute to providing this deliverable, please only list the one organizational unit that has primary responsibility" sqref="B11"/>
    <dataValidation allowBlank="1" showInputMessage="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InputMessage="1" showErrorMessage="1" promptTitle="# of customers served" prompt="If the agency does not track the number of customers served, type &quot;Do not track&quot;" sqref="B22"/>
    <dataValidation allowBlank="1" showInputMessage="1" showErrorMessage="1" promptTitle="Unit of deliverable description" prompt="Include how the agency would describe a single unit of the deliverable so readers have context for the number of units provided and amount charged to customers per unit" sqref="B27"/>
    <dataValidation allowBlank="1" showInputMessage="1" showErrorMessage="1" promptTitle="# of units provided" prompt="If the agency does not track the number of units provided, type &quot;Do not track&quot;" sqref="B28"/>
    <dataValidation allowBlank="1" showInputMessage="1" showErrorMessage="1" promptTitle="Employee equivalents" prompt="See the Program Evaluation Report Guidelines for tips on how to calculate the number of employee equivalents required." sqref="B42"/>
    <dataValidation allowBlank="1" showInputMessage="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6"/>
    <dataValidation allowBlank="1" showInputMessage="1" showErrorMessage="1" promptTitle="Total expenses as percent" prompt="These values should automatically appear by dividing the total cost of the deliverable by the total spent by the agency.  If the values do not automatically appear, please contact Committee staff." sqref="B50"/>
    <dataValidation allowBlank="1" showInputMessage="1" showErrorMessage="1" promptTitle="Total amount generated" prompt="These values should automatically appear by adding the total generated from customers to the total generated from non-state sources.  If the values do not automatically appear, please contact Committee staff." sqref="B66:B68"/>
    <dataValidation allowBlank="1" showInputMessage="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60"/>
    <dataValidation allowBlank="1" showInputMessage="1" showErrorMessage="1" promptTitle="Expense per unit" prompt="These values should automatically appear by dividing the total cost of the deliverable by the total number of units provided.  If the values do not automatically appear, please contact Committee staff." sqref="B54"/>
  </dataValidations>
  <pageMargins left="0.7" right="0.7" top="0.75" bottom="0.75" header="0.3" footer="0.3"/>
  <pageSetup scale="55" fitToWidth="0" orientation="portrait" r:id="rId1"/>
  <headerFooter>
    <oddHeader>&amp;C&amp;"Arial,Bold"&amp;14&amp;UExample - Deliverables</oddHeader>
    <oddFooter>&amp;RThe contents of this chart are considered sworn testimony from the agency director.</oddFooter>
  </headerFooter>
  <extLst>
    <ext xmlns:x14="http://schemas.microsoft.com/office/spreadsheetml/2009/9/main" uri="{CCE6A557-97BC-4b89-ADB6-D9C93CAAB3DF}">
      <x14:dataValidations xmlns:xm="http://schemas.microsoft.com/office/excel/2006/main" xWindow="210" yWindow="792" count="3">
        <x14:dataValidation type="list" allowBlank="1" showInputMessage="1" showErrorMessage="1">
          <x14:formula1>
            <xm:f>'Drop Down Menus'!$C$4:$C$5</xm:f>
          </x14:formula1>
          <xm:sqref>A20 A9 E20:XFD20 E9:XFD9 C9 C20</xm:sqref>
        </x14:dataValidation>
        <x14:dataValidation type="list" allowBlank="1" showInputMessage="1" showErrorMessage="1">
          <x14:formula1>
            <xm:f>'Drop Down Menus'!$C$4:$C$6</xm:f>
          </x14:formula1>
          <xm:sqref>A31 A33 A35 A14 E35:XFD35 E14:XFD14 E31:XFD31 E33:XFD33 C14 C31 C33 C35</xm:sqref>
        </x14:dataValidation>
        <x14:dataValidation type="list" allowBlank="1" showInputMessage="1" showErrorMessage="1">
          <x14:formula1>
            <xm:f>'Drop Down Menus'!$E$4:$E$5</xm:f>
          </x14:formula1>
          <xm:sqref>D66 D70 D19 D14 D11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P88"/>
  <sheetViews>
    <sheetView workbookViewId="0">
      <pane xSplit="2" ySplit="8" topLeftCell="C9" activePane="bottomRight" state="frozen"/>
      <selection pane="topRight" activeCell="C1" sqref="C1"/>
      <selection pane="bottomLeft" activeCell="A9" sqref="A9"/>
      <selection pane="bottomRight" activeCell="A2" sqref="A2"/>
    </sheetView>
  </sheetViews>
  <sheetFormatPr defaultRowHeight="12.75" x14ac:dyDescent="0.2"/>
  <cols>
    <col min="1" max="1" width="38.140625" style="58" customWidth="1"/>
    <col min="2" max="2" width="0.85546875" style="26" customWidth="1"/>
    <col min="3" max="3" width="26.85546875" style="58" customWidth="1"/>
    <col min="4" max="4" width="26.140625" style="58" customWidth="1"/>
    <col min="5" max="5" width="27" style="58" customWidth="1"/>
    <col min="6" max="6" width="26.28515625" style="58" customWidth="1"/>
    <col min="7" max="8" width="25.28515625" style="58" customWidth="1"/>
    <col min="9" max="13" width="9.85546875" style="58" bestFit="1" customWidth="1"/>
    <col min="14" max="14" width="57.28515625" style="58" customWidth="1"/>
    <col min="15" max="15" width="9.28515625" style="59" customWidth="1"/>
    <col min="16" max="16" width="27.85546875" style="59" customWidth="1"/>
    <col min="17" max="17" width="31.5703125" style="59" customWidth="1"/>
    <col min="18" max="18" width="23.7109375" style="59" customWidth="1"/>
    <col min="19" max="19" width="18.5703125" style="59" customWidth="1"/>
    <col min="20" max="20" width="16.7109375" style="59" customWidth="1"/>
    <col min="21" max="21" width="7.5703125" style="59" bestFit="1" customWidth="1"/>
    <col min="22" max="22" width="25.7109375" style="59" customWidth="1"/>
    <col min="23" max="16384" width="9.140625" style="59"/>
  </cols>
  <sheetData>
    <row r="1" spans="1:16" x14ac:dyDescent="0.2">
      <c r="A1" s="4" t="s">
        <v>64</v>
      </c>
      <c r="B1" s="29"/>
    </row>
    <row r="2" spans="1:16" x14ac:dyDescent="0.2">
      <c r="B2" s="15"/>
    </row>
    <row r="3" spans="1:16" x14ac:dyDescent="0.2">
      <c r="A3" s="4" t="s">
        <v>65</v>
      </c>
      <c r="B3" s="29"/>
    </row>
    <row r="4" spans="1:16" x14ac:dyDescent="0.2">
      <c r="A4" s="97"/>
      <c r="B4" s="84"/>
    </row>
    <row r="5" spans="1:16" x14ac:dyDescent="0.2">
      <c r="A5" s="15"/>
      <c r="B5" s="48"/>
      <c r="C5" s="15"/>
      <c r="D5" s="15"/>
      <c r="F5" s="56"/>
      <c r="G5" s="56"/>
      <c r="H5" s="56"/>
      <c r="I5" s="56"/>
      <c r="J5" s="56"/>
      <c r="K5" s="56"/>
      <c r="L5" s="56"/>
      <c r="M5" s="56"/>
      <c r="N5" s="149"/>
      <c r="O5" s="149"/>
      <c r="P5" s="15"/>
    </row>
    <row r="6" spans="1:16" x14ac:dyDescent="0.2">
      <c r="A6" s="63" t="s">
        <v>31</v>
      </c>
      <c r="B6" s="78"/>
      <c r="C6" s="15"/>
      <c r="D6" s="15"/>
      <c r="E6" s="15"/>
      <c r="F6" s="15"/>
      <c r="G6" s="15"/>
      <c r="H6" s="15"/>
      <c r="I6" s="149"/>
      <c r="J6" s="149"/>
      <c r="K6" s="149"/>
      <c r="L6" s="149"/>
      <c r="M6" s="149"/>
      <c r="N6" s="15"/>
    </row>
    <row r="7" spans="1:16" x14ac:dyDescent="0.2">
      <c r="A7" s="149" t="s">
        <v>0</v>
      </c>
      <c r="B7" s="5"/>
      <c r="C7" s="120"/>
      <c r="D7" s="120"/>
      <c r="E7" s="120"/>
      <c r="F7" s="120"/>
      <c r="G7" s="120"/>
      <c r="H7" s="120"/>
      <c r="I7" s="149"/>
      <c r="J7" s="149"/>
      <c r="K7" s="149"/>
      <c r="L7" s="149"/>
      <c r="M7" s="149"/>
      <c r="N7" s="15"/>
    </row>
    <row r="8" spans="1:16" x14ac:dyDescent="0.2">
      <c r="A8" s="148" t="s">
        <v>21</v>
      </c>
      <c r="B8" s="1"/>
      <c r="C8" s="110"/>
      <c r="D8" s="110"/>
      <c r="E8" s="110"/>
      <c r="F8" s="110"/>
      <c r="G8" s="110"/>
      <c r="H8" s="110"/>
      <c r="I8" s="149"/>
      <c r="J8" s="149"/>
      <c r="K8" s="149"/>
      <c r="L8" s="149"/>
      <c r="M8" s="149"/>
      <c r="N8" s="15"/>
    </row>
    <row r="9" spans="1:16" x14ac:dyDescent="0.2">
      <c r="A9" s="149" t="s">
        <v>18</v>
      </c>
      <c r="B9" s="48"/>
      <c r="C9" s="106"/>
      <c r="D9" s="106"/>
      <c r="E9" s="106"/>
      <c r="F9" s="106"/>
      <c r="G9" s="106"/>
      <c r="H9" s="106"/>
      <c r="I9" s="15"/>
      <c r="J9" s="15"/>
      <c r="K9" s="15"/>
      <c r="L9" s="15"/>
      <c r="M9" s="15"/>
      <c r="N9" s="15"/>
    </row>
    <row r="10" spans="1:16" x14ac:dyDescent="0.2">
      <c r="A10" s="149"/>
      <c r="B10" s="77"/>
      <c r="C10" s="15"/>
      <c r="D10" s="15"/>
      <c r="E10" s="15"/>
      <c r="F10" s="15"/>
      <c r="G10" s="15"/>
      <c r="H10" s="15"/>
      <c r="I10" s="15"/>
      <c r="J10" s="15"/>
      <c r="K10" s="15"/>
      <c r="L10" s="15"/>
      <c r="M10" s="15"/>
      <c r="N10" s="15"/>
    </row>
    <row r="11" spans="1:16" x14ac:dyDescent="0.2">
      <c r="A11" s="63" t="s">
        <v>94</v>
      </c>
      <c r="B11" s="82"/>
      <c r="C11" s="15"/>
      <c r="D11" s="15"/>
      <c r="E11" s="15"/>
      <c r="F11" s="15"/>
      <c r="G11" s="15"/>
      <c r="H11" s="15"/>
      <c r="I11" s="149"/>
      <c r="J11" s="149"/>
      <c r="K11" s="149"/>
      <c r="L11" s="149"/>
      <c r="M11" s="149"/>
      <c r="N11" s="15"/>
    </row>
    <row r="12" spans="1:16" ht="25.5" x14ac:dyDescent="0.2">
      <c r="A12" s="48" t="s">
        <v>105</v>
      </c>
      <c r="B12" s="150"/>
      <c r="C12" s="106"/>
      <c r="D12" s="106"/>
      <c r="E12" s="106"/>
      <c r="F12" s="106"/>
      <c r="G12" s="106"/>
      <c r="H12" s="106"/>
      <c r="I12" s="149"/>
      <c r="J12" s="149"/>
      <c r="K12" s="149"/>
      <c r="L12" s="149"/>
      <c r="M12" s="149"/>
      <c r="N12" s="15"/>
    </row>
    <row r="13" spans="1:16" x14ac:dyDescent="0.2">
      <c r="A13" s="48"/>
      <c r="B13" s="82"/>
      <c r="C13" s="15"/>
      <c r="D13" s="15"/>
      <c r="E13" s="15"/>
      <c r="F13" s="15"/>
      <c r="G13" s="15"/>
      <c r="H13" s="15"/>
      <c r="I13" s="149"/>
      <c r="J13" s="149"/>
      <c r="K13" s="149"/>
      <c r="L13" s="149"/>
      <c r="M13" s="149"/>
      <c r="N13" s="15"/>
    </row>
    <row r="14" spans="1:16" x14ac:dyDescent="0.2">
      <c r="A14" s="5" t="s">
        <v>113</v>
      </c>
      <c r="B14" s="78"/>
      <c r="C14" s="15"/>
      <c r="D14" s="15"/>
      <c r="E14" s="15"/>
      <c r="F14" s="15"/>
      <c r="G14" s="15"/>
      <c r="H14" s="15"/>
      <c r="I14" s="149"/>
      <c r="J14" s="149"/>
      <c r="K14" s="149"/>
      <c r="L14" s="149"/>
      <c r="M14" s="149"/>
      <c r="N14" s="15"/>
    </row>
    <row r="15" spans="1:16" x14ac:dyDescent="0.2">
      <c r="A15" s="148">
        <v>2017</v>
      </c>
      <c r="B15" s="149"/>
      <c r="C15" s="110" t="str">
        <f>IF(OR(C16=C$12,C17=C$12,C18=C$12),"Yes","No")</f>
        <v>No</v>
      </c>
      <c r="D15" s="110" t="str">
        <f t="shared" ref="D15:H15" si="0">IF(OR(D16=D$12,D17=D$12,D18=D$12),"Yes","No")</f>
        <v>No</v>
      </c>
      <c r="E15" s="110" t="str">
        <f t="shared" si="0"/>
        <v>No</v>
      </c>
      <c r="F15" s="110" t="str">
        <f t="shared" si="0"/>
        <v>No</v>
      </c>
      <c r="G15" s="110" t="str">
        <f t="shared" si="0"/>
        <v>No</v>
      </c>
      <c r="H15" s="110" t="str">
        <f t="shared" si="0"/>
        <v>No</v>
      </c>
      <c r="I15" s="149"/>
      <c r="J15" s="149"/>
      <c r="K15" s="149"/>
      <c r="L15" s="149"/>
      <c r="M15" s="149"/>
      <c r="N15" s="15"/>
    </row>
    <row r="16" spans="1:16" hidden="1" x14ac:dyDescent="0.2">
      <c r="A16" s="142" t="s">
        <v>129</v>
      </c>
      <c r="B16" s="142"/>
      <c r="C16" s="143" t="str">
        <f>IF(ISTEXT(C48),"No target value",IF(ISTEXT(C49),"No actual value",IF(C48=C49,"Meet",IF(C49&gt;C48,"Exceed","Obtain lower value"))))</f>
        <v>Meet</v>
      </c>
      <c r="D16" s="143" t="str">
        <f t="shared" ref="D16:H16" si="1">IF(ISTEXT(D48),"No target value",IF(ISTEXT(D49),"No actual value",IF(D48=D49,"Meet",IF(D49&gt;D48,"Exceed","Obtain lower value"))))</f>
        <v>Meet</v>
      </c>
      <c r="E16" s="143" t="str">
        <f t="shared" si="1"/>
        <v>Meet</v>
      </c>
      <c r="F16" s="143" t="str">
        <f t="shared" si="1"/>
        <v>Meet</v>
      </c>
      <c r="G16" s="143" t="str">
        <f t="shared" si="1"/>
        <v>Meet</v>
      </c>
      <c r="H16" s="143" t="str">
        <f t="shared" si="1"/>
        <v>Meet</v>
      </c>
      <c r="I16" s="149"/>
      <c r="J16" s="149"/>
      <c r="K16" s="149"/>
      <c r="L16" s="149"/>
      <c r="M16" s="149"/>
      <c r="N16" s="15"/>
    </row>
    <row r="17" spans="1:14" hidden="1" x14ac:dyDescent="0.2">
      <c r="A17" s="142" t="s">
        <v>129</v>
      </c>
      <c r="B17" s="142"/>
      <c r="C17" s="143" t="str">
        <f>IF(C16="Exceed","Meet or exceed",IF(C16="Obtain lower value","Meet or obtain lower value",IF(C16="Meet","Meet or exceed","Meet or obtain lower value")))</f>
        <v>Meet or exceed</v>
      </c>
      <c r="D17" s="143" t="str">
        <f t="shared" ref="D17:H17" si="2">IF(D16="Exceed","Meet or exceed",IF(D16="Obtain lower value","Meet or obtain lower value",IF(D16="Meet","Meet or exceed","Meet or obtain lower value")))</f>
        <v>Meet or exceed</v>
      </c>
      <c r="E17" s="143" t="str">
        <f t="shared" si="2"/>
        <v>Meet or exceed</v>
      </c>
      <c r="F17" s="143" t="str">
        <f t="shared" si="2"/>
        <v>Meet or exceed</v>
      </c>
      <c r="G17" s="143" t="str">
        <f t="shared" si="2"/>
        <v>Meet or exceed</v>
      </c>
      <c r="H17" s="143" t="str">
        <f t="shared" si="2"/>
        <v>Meet or exceed</v>
      </c>
      <c r="I17" s="149"/>
      <c r="J17" s="149"/>
      <c r="K17" s="149"/>
      <c r="L17" s="149"/>
      <c r="M17" s="149"/>
      <c r="N17" s="15"/>
    </row>
    <row r="18" spans="1:14" hidden="1" x14ac:dyDescent="0.2">
      <c r="A18" s="142" t="s">
        <v>129</v>
      </c>
      <c r="B18" s="142"/>
      <c r="C18" s="143" t="str">
        <f>IF(AND(C16="Meet",C17="Meet or exceed"),"Meet or obtain lower value","")</f>
        <v>Meet or obtain lower value</v>
      </c>
      <c r="D18" s="143" t="str">
        <f t="shared" ref="D18:H18" si="3">IF(AND(D16="Meet",D17="Meet or exceed"),"Meet or obtain lower value","")</f>
        <v>Meet or obtain lower value</v>
      </c>
      <c r="E18" s="143" t="str">
        <f t="shared" si="3"/>
        <v>Meet or obtain lower value</v>
      </c>
      <c r="F18" s="143" t="str">
        <f t="shared" si="3"/>
        <v>Meet or obtain lower value</v>
      </c>
      <c r="G18" s="143" t="str">
        <f t="shared" si="3"/>
        <v>Meet or obtain lower value</v>
      </c>
      <c r="H18" s="143" t="str">
        <f t="shared" si="3"/>
        <v>Meet or obtain lower value</v>
      </c>
      <c r="I18" s="149"/>
      <c r="J18" s="149"/>
      <c r="K18" s="149"/>
      <c r="L18" s="149"/>
      <c r="M18" s="149"/>
      <c r="N18" s="15"/>
    </row>
    <row r="19" spans="1:14" x14ac:dyDescent="0.2">
      <c r="A19" s="149">
        <v>2016</v>
      </c>
      <c r="B19" s="150"/>
      <c r="C19" s="106" t="str">
        <f>IF(OR(C20=C$12,C21=C$12,C22=C$12),"Yes","No")</f>
        <v>No</v>
      </c>
      <c r="D19" s="106" t="str">
        <f t="shared" ref="D19:H19" si="4">IF(OR(D20=D$12,D21=D$12,D22=D$12),"Yes","No")</f>
        <v>No</v>
      </c>
      <c r="E19" s="106" t="str">
        <f t="shared" si="4"/>
        <v>No</v>
      </c>
      <c r="F19" s="106" t="str">
        <f t="shared" si="4"/>
        <v>No</v>
      </c>
      <c r="G19" s="106" t="str">
        <f t="shared" si="4"/>
        <v>No</v>
      </c>
      <c r="H19" s="106" t="str">
        <f t="shared" si="4"/>
        <v>No</v>
      </c>
      <c r="I19" s="149"/>
      <c r="J19" s="149"/>
      <c r="K19" s="149"/>
      <c r="L19" s="149"/>
      <c r="M19" s="149"/>
      <c r="N19" s="15"/>
    </row>
    <row r="20" spans="1:14" hidden="1" x14ac:dyDescent="0.2">
      <c r="A20" s="142" t="s">
        <v>129</v>
      </c>
      <c r="B20" s="144"/>
      <c r="C20" s="143" t="str">
        <f>IF(ISTEXT(C52),"No target value",IF(ISTEXT(C53),"No actual value",IF(C52=C53,"Meet",IF(C53&gt;C52,"Exceed","Obtain lower value"))))</f>
        <v>Meet</v>
      </c>
      <c r="D20" s="143" t="str">
        <f t="shared" ref="D20:H20" si="5">IF(ISTEXT(D52),"No target value",IF(ISTEXT(D53),"No actual value",IF(D52=D53,"Meet",IF(D53&lt;D52,"Exceed","Obtain lower value"))))</f>
        <v>Meet</v>
      </c>
      <c r="E20" s="143" t="str">
        <f t="shared" si="5"/>
        <v>Meet</v>
      </c>
      <c r="F20" s="143" t="str">
        <f t="shared" si="5"/>
        <v>Meet</v>
      </c>
      <c r="G20" s="143" t="str">
        <f t="shared" si="5"/>
        <v>Meet</v>
      </c>
      <c r="H20" s="143" t="str">
        <f t="shared" si="5"/>
        <v>Meet</v>
      </c>
      <c r="I20" s="149"/>
      <c r="J20" s="149"/>
      <c r="K20" s="149"/>
      <c r="L20" s="149"/>
      <c r="M20" s="149"/>
      <c r="N20" s="15"/>
    </row>
    <row r="21" spans="1:14" hidden="1" x14ac:dyDescent="0.2">
      <c r="A21" s="142" t="s">
        <v>129</v>
      </c>
      <c r="B21" s="144"/>
      <c r="C21" s="143" t="str">
        <f>IF(C20="Exceed","Meet or exceed",IF(C20="Obtain lower value","Meet or obtain lower value",IF(C20="Meet","Meet or exceed","Meet or obtain lower value")))</f>
        <v>Meet or exceed</v>
      </c>
      <c r="D21" s="143" t="str">
        <f t="shared" ref="D21:H21" si="6">IF(D20="Exceed","Meet or exceed",IF(D20="Obtain lower value","Meet or obtain lower value",IF(D20="Meet","Meet or exceed","Meet or obtain lower value")))</f>
        <v>Meet or exceed</v>
      </c>
      <c r="E21" s="143" t="str">
        <f t="shared" si="6"/>
        <v>Meet or exceed</v>
      </c>
      <c r="F21" s="143" t="str">
        <f t="shared" si="6"/>
        <v>Meet or exceed</v>
      </c>
      <c r="G21" s="143" t="str">
        <f t="shared" si="6"/>
        <v>Meet or exceed</v>
      </c>
      <c r="H21" s="143" t="str">
        <f t="shared" si="6"/>
        <v>Meet or exceed</v>
      </c>
      <c r="I21" s="149"/>
      <c r="J21" s="149"/>
      <c r="K21" s="149"/>
      <c r="L21" s="149"/>
      <c r="M21" s="149"/>
      <c r="N21" s="15"/>
    </row>
    <row r="22" spans="1:14" hidden="1" x14ac:dyDescent="0.2">
      <c r="A22" s="142" t="s">
        <v>129</v>
      </c>
      <c r="B22" s="144"/>
      <c r="C22" s="143" t="str">
        <f>IF(AND(C20="Meet",C21="Meet or exceed"),"Meet or obtain lower value","")</f>
        <v>Meet or obtain lower value</v>
      </c>
      <c r="D22" s="143" t="str">
        <f t="shared" ref="D22:H22" si="7">IF(AND(D20="Meet",D21="Meet or exceed"),"Meet or obtain lower value","")</f>
        <v>Meet or obtain lower value</v>
      </c>
      <c r="E22" s="143" t="str">
        <f t="shared" si="7"/>
        <v>Meet or obtain lower value</v>
      </c>
      <c r="F22" s="143" t="str">
        <f t="shared" si="7"/>
        <v>Meet or obtain lower value</v>
      </c>
      <c r="G22" s="143" t="str">
        <f t="shared" si="7"/>
        <v>Meet or obtain lower value</v>
      </c>
      <c r="H22" s="143" t="str">
        <f t="shared" si="7"/>
        <v>Meet or obtain lower value</v>
      </c>
      <c r="I22" s="149"/>
      <c r="J22" s="149"/>
      <c r="K22" s="149"/>
      <c r="L22" s="149"/>
      <c r="M22" s="149"/>
      <c r="N22" s="15"/>
    </row>
    <row r="23" spans="1:14" x14ac:dyDescent="0.2">
      <c r="A23" s="148">
        <v>2015</v>
      </c>
      <c r="B23" s="150"/>
      <c r="C23" s="110" t="str">
        <f>IF(OR(C24=C$12,C25=C$12,C26=C$12),"Yes","No")</f>
        <v>No</v>
      </c>
      <c r="D23" s="110" t="str">
        <f t="shared" ref="D23:H23" si="8">IF(OR(D24=D$12,D25=D$12,D26=D$12),"Yes","No")</f>
        <v>No</v>
      </c>
      <c r="E23" s="110" t="str">
        <f t="shared" si="8"/>
        <v>No</v>
      </c>
      <c r="F23" s="110" t="str">
        <f t="shared" si="8"/>
        <v>No</v>
      </c>
      <c r="G23" s="110" t="str">
        <f t="shared" si="8"/>
        <v>No</v>
      </c>
      <c r="H23" s="110" t="str">
        <f t="shared" si="8"/>
        <v>No</v>
      </c>
      <c r="I23" s="149"/>
      <c r="J23" s="149"/>
      <c r="K23" s="149"/>
      <c r="L23" s="149"/>
      <c r="M23" s="149"/>
      <c r="N23" s="15"/>
    </row>
    <row r="24" spans="1:14" hidden="1" x14ac:dyDescent="0.2">
      <c r="A24" s="142" t="s">
        <v>129</v>
      </c>
      <c r="B24" s="144"/>
      <c r="C24" s="143" t="str">
        <f>IF(ISTEXT(C56),"No target value",IF(ISTEXT(C57),"No actual value",IF(C56=C57,"Meet",IF(C57&gt;C56,"Exceed","Obtain lower value"))))</f>
        <v>Meet</v>
      </c>
      <c r="D24" s="143" t="str">
        <f t="shared" ref="D24:H24" si="9">IF(ISTEXT(D56),"No target value",IF(ISTEXT(D57),"No actual value",IF(D56=D57,"Meet",IF(D56&lt;D57,"Exceed","Obtain lower value"))))</f>
        <v>Meet</v>
      </c>
      <c r="E24" s="143" t="str">
        <f t="shared" si="9"/>
        <v>Meet</v>
      </c>
      <c r="F24" s="143" t="str">
        <f t="shared" si="9"/>
        <v>Meet</v>
      </c>
      <c r="G24" s="143" t="str">
        <f t="shared" si="9"/>
        <v>Meet</v>
      </c>
      <c r="H24" s="143" t="str">
        <f t="shared" si="9"/>
        <v>Meet</v>
      </c>
      <c r="I24" s="149"/>
      <c r="J24" s="149"/>
      <c r="K24" s="149"/>
      <c r="L24" s="149"/>
      <c r="M24" s="149"/>
      <c r="N24" s="15"/>
    </row>
    <row r="25" spans="1:14" hidden="1" x14ac:dyDescent="0.2">
      <c r="A25" s="142" t="s">
        <v>129</v>
      </c>
      <c r="B25" s="144"/>
      <c r="C25" s="143" t="str">
        <f>IF(C24="Exceed","Meet or exceed",IF(C24="Obtain lower value","Meet or obtain lower value",IF(C24="Meet","Meet or exceed","Meet or obtain lower value")))</f>
        <v>Meet or exceed</v>
      </c>
      <c r="D25" s="143" t="str">
        <f t="shared" ref="D25:H25" si="10">IF(D24="Exceed","Meet or exceed",IF(D24="Obtain lower value","Meet or obtain lower value",IF(D24="Meet","Meet or exceed","Meet or obtain lower value")))</f>
        <v>Meet or exceed</v>
      </c>
      <c r="E25" s="143" t="str">
        <f t="shared" si="10"/>
        <v>Meet or exceed</v>
      </c>
      <c r="F25" s="143" t="str">
        <f t="shared" si="10"/>
        <v>Meet or exceed</v>
      </c>
      <c r="G25" s="143" t="str">
        <f t="shared" si="10"/>
        <v>Meet or exceed</v>
      </c>
      <c r="H25" s="143" t="str">
        <f t="shared" si="10"/>
        <v>Meet or exceed</v>
      </c>
      <c r="I25" s="149"/>
      <c r="J25" s="149"/>
      <c r="K25" s="149"/>
      <c r="L25" s="149"/>
      <c r="M25" s="149"/>
      <c r="N25" s="15"/>
    </row>
    <row r="26" spans="1:14" hidden="1" x14ac:dyDescent="0.2">
      <c r="A26" s="142" t="s">
        <v>129</v>
      </c>
      <c r="B26" s="144"/>
      <c r="C26" s="143" t="str">
        <f>IF(AND(C24="Meet",C25="Meet or exceed"),"Meet or obtain lower value","")</f>
        <v>Meet or obtain lower value</v>
      </c>
      <c r="D26" s="143" t="str">
        <f t="shared" ref="D26:H26" si="11">IF(AND(D24="Meet",D25="Meet or exceed"),"Meet or obtain lower value","")</f>
        <v>Meet or obtain lower value</v>
      </c>
      <c r="E26" s="143" t="str">
        <f t="shared" si="11"/>
        <v>Meet or obtain lower value</v>
      </c>
      <c r="F26" s="143" t="str">
        <f t="shared" si="11"/>
        <v>Meet or obtain lower value</v>
      </c>
      <c r="G26" s="143" t="str">
        <f t="shared" si="11"/>
        <v>Meet or obtain lower value</v>
      </c>
      <c r="H26" s="143" t="str">
        <f t="shared" si="11"/>
        <v>Meet or obtain lower value</v>
      </c>
      <c r="I26" s="149"/>
      <c r="J26" s="149"/>
      <c r="K26" s="149"/>
      <c r="L26" s="149"/>
      <c r="M26" s="149"/>
      <c r="N26" s="15"/>
    </row>
    <row r="27" spans="1:14" x14ac:dyDescent="0.2">
      <c r="A27" s="149">
        <v>2014</v>
      </c>
      <c r="B27" s="150"/>
      <c r="C27" s="106" t="str">
        <f>IF(OR(C28=C$12,C29=C$12,C30=C$12),"Yes","No")</f>
        <v>No</v>
      </c>
      <c r="D27" s="106" t="str">
        <f t="shared" ref="D27:H27" si="12">IF(OR(D28=D$12,D29=D$12,D30=D$12),"Yes","No")</f>
        <v>No</v>
      </c>
      <c r="E27" s="106" t="str">
        <f t="shared" si="12"/>
        <v>No</v>
      </c>
      <c r="F27" s="106" t="str">
        <f t="shared" si="12"/>
        <v>No</v>
      </c>
      <c r="G27" s="106" t="str">
        <f t="shared" si="12"/>
        <v>No</v>
      </c>
      <c r="H27" s="106" t="str">
        <f t="shared" si="12"/>
        <v>No</v>
      </c>
      <c r="I27" s="149"/>
      <c r="J27" s="149"/>
      <c r="K27" s="149"/>
      <c r="L27" s="149"/>
      <c r="M27" s="149"/>
      <c r="N27" s="15"/>
    </row>
    <row r="28" spans="1:14" hidden="1" x14ac:dyDescent="0.2">
      <c r="A28" s="142" t="s">
        <v>129</v>
      </c>
      <c r="B28" s="144"/>
      <c r="C28" s="143" t="str">
        <f>IF(ISTEXT(C60),"No target value",IF(ISTEXT(C61),"No actual value",IF(C60=C61,"Meet",IF(C61&gt;C60,"Exceed","Obtain lower value"))))</f>
        <v>Meet</v>
      </c>
      <c r="D28" s="143" t="str">
        <f t="shared" ref="D28:H28" si="13">IF(ISTEXT(D60),"No target value",IF(ISTEXT(D61),"No actual value",IF(D60=D61,"Meet",IF(D60&lt;D61,"Exceed","Obtain lower value"))))</f>
        <v>Meet</v>
      </c>
      <c r="E28" s="143" t="str">
        <f t="shared" si="13"/>
        <v>Meet</v>
      </c>
      <c r="F28" s="143" t="str">
        <f t="shared" si="13"/>
        <v>Meet</v>
      </c>
      <c r="G28" s="143" t="str">
        <f t="shared" si="13"/>
        <v>Meet</v>
      </c>
      <c r="H28" s="143" t="str">
        <f t="shared" si="13"/>
        <v>Meet</v>
      </c>
      <c r="I28" s="149"/>
      <c r="J28" s="149"/>
      <c r="K28" s="149"/>
      <c r="L28" s="149"/>
      <c r="M28" s="149"/>
      <c r="N28" s="15"/>
    </row>
    <row r="29" spans="1:14" hidden="1" x14ac:dyDescent="0.2">
      <c r="A29" s="142" t="s">
        <v>129</v>
      </c>
      <c r="B29" s="144"/>
      <c r="C29" s="143" t="str">
        <f>IF(C28="Exceed","Meet or exceed",IF(C28="Obtain lower value","Meet or obtain lower value",IF(C28="Meet","Meet or exceed","Meet or obtain lower value")))</f>
        <v>Meet or exceed</v>
      </c>
      <c r="D29" s="143" t="str">
        <f t="shared" ref="D29:H29" si="14">IF(D28="Exceed","Meet or exceed",IF(D28="Obtain lower value","Meet or obtain lower value",IF(D28="Meet","Meet or exceed","Meet or obtain lower value")))</f>
        <v>Meet or exceed</v>
      </c>
      <c r="E29" s="143" t="str">
        <f t="shared" si="14"/>
        <v>Meet or exceed</v>
      </c>
      <c r="F29" s="143" t="str">
        <f t="shared" si="14"/>
        <v>Meet or exceed</v>
      </c>
      <c r="G29" s="143" t="str">
        <f t="shared" si="14"/>
        <v>Meet or exceed</v>
      </c>
      <c r="H29" s="143" t="str">
        <f t="shared" si="14"/>
        <v>Meet or exceed</v>
      </c>
      <c r="I29" s="149"/>
      <c r="J29" s="149"/>
      <c r="K29" s="149"/>
      <c r="L29" s="149"/>
      <c r="M29" s="149"/>
      <c r="N29" s="15"/>
    </row>
    <row r="30" spans="1:14" hidden="1" x14ac:dyDescent="0.2">
      <c r="A30" s="142" t="s">
        <v>129</v>
      </c>
      <c r="B30" s="144"/>
      <c r="C30" s="143" t="str">
        <f>IF(AND(C28="Meet",C29="Meet or exceed"),"Meet or obtain lower value","")</f>
        <v>Meet or obtain lower value</v>
      </c>
      <c r="D30" s="143" t="str">
        <f t="shared" ref="D30:H30" si="15">IF(AND(D28="Meet",D29="Meet or exceed"),"Meet or obtain lower value","")</f>
        <v>Meet or obtain lower value</v>
      </c>
      <c r="E30" s="143" t="str">
        <f t="shared" si="15"/>
        <v>Meet or obtain lower value</v>
      </c>
      <c r="F30" s="143" t="str">
        <f t="shared" si="15"/>
        <v>Meet or obtain lower value</v>
      </c>
      <c r="G30" s="143" t="str">
        <f t="shared" si="15"/>
        <v>Meet or obtain lower value</v>
      </c>
      <c r="H30" s="143" t="str">
        <f t="shared" si="15"/>
        <v>Meet or obtain lower value</v>
      </c>
      <c r="I30" s="149"/>
      <c r="J30" s="149"/>
      <c r="K30" s="149"/>
      <c r="L30" s="149"/>
      <c r="M30" s="149"/>
      <c r="N30" s="15"/>
    </row>
    <row r="31" spans="1:14" x14ac:dyDescent="0.2">
      <c r="A31" s="148">
        <v>2013</v>
      </c>
      <c r="B31" s="48"/>
      <c r="C31" s="110" t="str">
        <f>IF(OR(C32=C$12,C33=C$12,C34=C$12),"Yes","No")</f>
        <v>No</v>
      </c>
      <c r="D31" s="110" t="str">
        <f t="shared" ref="D31:H31" si="16">IF(OR(D32=D$12,D33=D$12,D34=D$12),"Yes","No")</f>
        <v>No</v>
      </c>
      <c r="E31" s="110" t="str">
        <f t="shared" si="16"/>
        <v>No</v>
      </c>
      <c r="F31" s="110" t="str">
        <f t="shared" si="16"/>
        <v>No</v>
      </c>
      <c r="G31" s="110" t="str">
        <f t="shared" si="16"/>
        <v>No</v>
      </c>
      <c r="H31" s="110" t="str">
        <f t="shared" si="16"/>
        <v>No</v>
      </c>
      <c r="I31" s="149"/>
      <c r="J31" s="149"/>
      <c r="K31" s="149"/>
      <c r="L31" s="149"/>
      <c r="M31" s="149"/>
      <c r="N31" s="15"/>
    </row>
    <row r="32" spans="1:14" hidden="1" x14ac:dyDescent="0.2">
      <c r="A32" s="142" t="s">
        <v>129</v>
      </c>
      <c r="B32" s="145"/>
      <c r="C32" s="143" t="str">
        <f>IF(ISTEXT(C64),"No target value",IF(ISTEXT(C65),"No actual value",IF(C64=C65,"Meet",IF(C65&gt;C64,"Exceed","Obtain lower value"))))</f>
        <v>Meet</v>
      </c>
      <c r="D32" s="143" t="str">
        <f t="shared" ref="D32:H32" si="17">IF(ISTEXT(D64),"No target value",IF(ISTEXT(D65),"No actual value",IF(D64=D65,"Meet",IF(D64&lt;D65,"Exceed","Obtain lower value"))))</f>
        <v>Meet</v>
      </c>
      <c r="E32" s="143" t="str">
        <f t="shared" si="17"/>
        <v>Meet</v>
      </c>
      <c r="F32" s="143" t="str">
        <f t="shared" si="17"/>
        <v>Meet</v>
      </c>
      <c r="G32" s="143" t="str">
        <f t="shared" si="17"/>
        <v>Meet</v>
      </c>
      <c r="H32" s="143" t="str">
        <f t="shared" si="17"/>
        <v>Meet</v>
      </c>
      <c r="I32" s="149"/>
      <c r="J32" s="149"/>
      <c r="K32" s="149"/>
      <c r="L32" s="149"/>
      <c r="M32" s="149"/>
      <c r="N32" s="15"/>
    </row>
    <row r="33" spans="1:14" hidden="1" x14ac:dyDescent="0.2">
      <c r="A33" s="142" t="s">
        <v>129</v>
      </c>
      <c r="B33" s="145"/>
      <c r="C33" s="143" t="str">
        <f>IF(C32="Exceed","Meet or exceed",IF(C32="Obtain lower value","Meet or obtain lower value",IF(C32="Meet","Meet or exceed","Meet or obtain lower value")))</f>
        <v>Meet or exceed</v>
      </c>
      <c r="D33" s="143" t="str">
        <f t="shared" ref="D33:H33" si="18">IF(D32="Exceed","Meet or exceed",IF(D32="Obtain lower value","Meet or obtain lower value",IF(D32="Meet","Meet or exceed","Meet or obtain lower value")))</f>
        <v>Meet or exceed</v>
      </c>
      <c r="E33" s="143" t="str">
        <f t="shared" si="18"/>
        <v>Meet or exceed</v>
      </c>
      <c r="F33" s="143" t="str">
        <f t="shared" si="18"/>
        <v>Meet or exceed</v>
      </c>
      <c r="G33" s="143" t="str">
        <f t="shared" si="18"/>
        <v>Meet or exceed</v>
      </c>
      <c r="H33" s="143" t="str">
        <f t="shared" si="18"/>
        <v>Meet or exceed</v>
      </c>
      <c r="I33" s="149"/>
      <c r="J33" s="149"/>
      <c r="K33" s="149"/>
      <c r="L33" s="149"/>
      <c r="M33" s="149"/>
      <c r="N33" s="15"/>
    </row>
    <row r="34" spans="1:14" hidden="1" x14ac:dyDescent="0.2">
      <c r="A34" s="142" t="s">
        <v>129</v>
      </c>
      <c r="B34" s="145"/>
      <c r="C34" s="143" t="str">
        <f>IF(AND(C32="Meet",C33="Meet or exceed"),"Meet or obtain lower value","")</f>
        <v>Meet or obtain lower value</v>
      </c>
      <c r="D34" s="143" t="str">
        <f t="shared" ref="D34:H34" si="19">IF(AND(D32="Meet",D33="Meet or exceed"),"Meet or obtain lower value","")</f>
        <v>Meet or obtain lower value</v>
      </c>
      <c r="E34" s="143" t="str">
        <f t="shared" si="19"/>
        <v>Meet or obtain lower value</v>
      </c>
      <c r="F34" s="143" t="str">
        <f t="shared" si="19"/>
        <v>Meet or obtain lower value</v>
      </c>
      <c r="G34" s="143" t="str">
        <f t="shared" si="19"/>
        <v>Meet or obtain lower value</v>
      </c>
      <c r="H34" s="143" t="str">
        <f t="shared" si="19"/>
        <v>Meet or obtain lower value</v>
      </c>
      <c r="I34" s="149"/>
      <c r="J34" s="149"/>
      <c r="K34" s="149"/>
      <c r="L34" s="149"/>
      <c r="M34" s="149"/>
      <c r="N34" s="15"/>
    </row>
    <row r="35" spans="1:14" x14ac:dyDescent="0.2">
      <c r="A35" s="149"/>
      <c r="B35" s="77"/>
      <c r="C35" s="15"/>
      <c r="D35" s="15"/>
      <c r="E35" s="15"/>
      <c r="F35" s="15"/>
      <c r="G35" s="15"/>
      <c r="H35" s="15"/>
      <c r="I35" s="149"/>
      <c r="J35" s="149"/>
      <c r="K35" s="149"/>
      <c r="L35" s="149"/>
      <c r="M35" s="149"/>
      <c r="N35" s="15"/>
    </row>
    <row r="36" spans="1:14" x14ac:dyDescent="0.2">
      <c r="A36" s="48" t="s">
        <v>114</v>
      </c>
      <c r="B36" s="82"/>
      <c r="C36" s="15"/>
      <c r="D36" s="15"/>
      <c r="E36" s="15"/>
      <c r="F36" s="15"/>
      <c r="G36" s="15"/>
      <c r="H36" s="15"/>
      <c r="I36" s="149"/>
      <c r="J36" s="149"/>
      <c r="K36" s="149"/>
      <c r="L36" s="149"/>
      <c r="M36" s="149"/>
      <c r="N36" s="15"/>
    </row>
    <row r="37" spans="1:14" s="26" customFormat="1" x14ac:dyDescent="0.2">
      <c r="A37" s="149">
        <v>2018</v>
      </c>
      <c r="B37" s="150"/>
      <c r="C37" s="106" t="str">
        <f>IF(ISTEXT(C48), "No prior year target", IF((AND(ISNUMBER(C48),C48=C45)), "Same as prior year", IF((AND(ISNUMBER(C48),C48&lt; C45)), "Increased from prior year", "Decreased from prior year")))</f>
        <v>Decreased from prior year</v>
      </c>
      <c r="D37" s="106" t="str">
        <f t="shared" ref="D37:H38" si="20">IF(ISTEXT(D64), "No prior year target", IF((AND(ISNUMBER(D64),D64= D60)), "Same as prior year", IF((AND(ISNUMBER(D64),D64&lt; D60)), "Increased from prior year", "Decreased from prior year")))</f>
        <v>Decreased from prior year</v>
      </c>
      <c r="E37" s="106" t="str">
        <f t="shared" si="20"/>
        <v>Decreased from prior year</v>
      </c>
      <c r="F37" s="106" t="str">
        <f t="shared" si="20"/>
        <v>Decreased from prior year</v>
      </c>
      <c r="G37" s="106" t="str">
        <f t="shared" si="20"/>
        <v>Decreased from prior year</v>
      </c>
      <c r="H37" s="106" t="str">
        <f t="shared" si="20"/>
        <v>Decreased from prior year</v>
      </c>
      <c r="I37" s="149"/>
      <c r="J37" s="149"/>
      <c r="K37" s="149"/>
      <c r="L37" s="149"/>
      <c r="M37" s="149"/>
      <c r="N37" s="15"/>
    </row>
    <row r="38" spans="1:14" s="26" customFormat="1" x14ac:dyDescent="0.2">
      <c r="A38" s="148">
        <v>2017</v>
      </c>
      <c r="B38" s="150"/>
      <c r="C38" s="110" t="str">
        <f>IF(ISTEXT(C52), "No prior year target", IF((AND(ISNUMBER(C52),C52= C48)), "Same as prior year", IF((AND(ISNUMBER(C52),C52&lt; C48)), "Increased from prior year", "Decreased from prior year")))</f>
        <v>Decreased from prior year</v>
      </c>
      <c r="D38" s="110" t="str">
        <f t="shared" si="20"/>
        <v>Decreased from prior year</v>
      </c>
      <c r="E38" s="110" t="str">
        <f t="shared" si="20"/>
        <v>Decreased from prior year</v>
      </c>
      <c r="F38" s="110" t="str">
        <f t="shared" si="20"/>
        <v>Decreased from prior year</v>
      </c>
      <c r="G38" s="110" t="str">
        <f t="shared" si="20"/>
        <v>Decreased from prior year</v>
      </c>
      <c r="H38" s="110" t="str">
        <f t="shared" si="20"/>
        <v>Decreased from prior year</v>
      </c>
      <c r="I38" s="149"/>
      <c r="J38" s="149"/>
      <c r="K38" s="149"/>
      <c r="L38" s="149"/>
      <c r="M38" s="149"/>
      <c r="N38" s="15"/>
    </row>
    <row r="39" spans="1:14" s="26" customFormat="1" x14ac:dyDescent="0.2">
      <c r="A39" s="149">
        <v>2016</v>
      </c>
      <c r="B39" s="48"/>
      <c r="C39" s="106" t="str">
        <f>IF(ISTEXT(C56), "No prior year target", IF((AND(ISNUMBER(C56),C56=C52)), "Same as prior year", IF((AND(ISNUMBER(C56),C56&lt; C52)), "Increased from prior year", "Decreased from prior year")))</f>
        <v>Decreased from prior year</v>
      </c>
      <c r="D39" s="106" t="str">
        <f t="shared" ref="D39:H41" si="21">IF(ISTEXT(D58), "No prior year target", IF((AND(ISNUMBER(D58),D58= D54)), "Same as prior year", IF((AND(ISNUMBER(D58),D58&lt; D54)), "Increased from prior year", "Decreased from prior year")))</f>
        <v>Decreased from prior year</v>
      </c>
      <c r="E39" s="106" t="str">
        <f t="shared" si="21"/>
        <v>Decreased from prior year</v>
      </c>
      <c r="F39" s="106" t="str">
        <f t="shared" si="21"/>
        <v>Decreased from prior year</v>
      </c>
      <c r="G39" s="106" t="str">
        <f t="shared" si="21"/>
        <v>Decreased from prior year</v>
      </c>
      <c r="H39" s="106" t="str">
        <f t="shared" si="21"/>
        <v>Decreased from prior year</v>
      </c>
      <c r="I39" s="149"/>
      <c r="J39" s="149"/>
      <c r="K39" s="149"/>
      <c r="L39" s="149"/>
      <c r="M39" s="149"/>
      <c r="N39" s="15"/>
    </row>
    <row r="40" spans="1:14" s="26" customFormat="1" x14ac:dyDescent="0.2">
      <c r="A40" s="148">
        <v>2015</v>
      </c>
      <c r="B40" s="51"/>
      <c r="C40" s="110" t="str">
        <f>IF(ISTEXT(C60), "No prior year target", IF((AND(ISNUMBER(C60),C60=C56)), "Same as prior year", IF((AND(ISNUMBER(C60),C60&lt; C56)), "Increased from prior year", "Decreased from prior year")))</f>
        <v>Decreased from prior year</v>
      </c>
      <c r="D40" s="110" t="str">
        <f t="shared" si="21"/>
        <v>Decreased from prior year</v>
      </c>
      <c r="E40" s="110" t="str">
        <f t="shared" si="21"/>
        <v>Decreased from prior year</v>
      </c>
      <c r="F40" s="110" t="str">
        <f t="shared" si="21"/>
        <v>Decreased from prior year</v>
      </c>
      <c r="G40" s="110" t="str">
        <f t="shared" si="21"/>
        <v>Decreased from prior year</v>
      </c>
      <c r="H40" s="110" t="str">
        <f t="shared" si="21"/>
        <v>Decreased from prior year</v>
      </c>
      <c r="I40" s="149"/>
      <c r="J40" s="149"/>
      <c r="K40" s="149"/>
      <c r="L40" s="149"/>
      <c r="M40" s="149"/>
      <c r="N40" s="15"/>
    </row>
    <row r="41" spans="1:14" s="26" customFormat="1" x14ac:dyDescent="0.2">
      <c r="A41" s="149">
        <v>2014</v>
      </c>
      <c r="B41" s="149"/>
      <c r="C41" s="106" t="str">
        <f>IF(ISTEXT(C64), "No prior year target", IF((AND(ISNUMBER(C64),C64= C60)), "Same as prior year", IF((AND(ISNUMBER(C64),C64&lt; C60)), "Increased from prior year", "Decreased from prior year")))</f>
        <v>Decreased from prior year</v>
      </c>
      <c r="D41" s="106" t="str">
        <f t="shared" si="21"/>
        <v>Decreased from prior year</v>
      </c>
      <c r="E41" s="106" t="str">
        <f t="shared" si="21"/>
        <v>Decreased from prior year</v>
      </c>
      <c r="F41" s="106" t="str">
        <f t="shared" si="21"/>
        <v>Decreased from prior year</v>
      </c>
      <c r="G41" s="106" t="str">
        <f t="shared" si="21"/>
        <v>Decreased from prior year</v>
      </c>
      <c r="H41" s="106" t="str">
        <f t="shared" si="21"/>
        <v>Decreased from prior year</v>
      </c>
      <c r="I41" s="149"/>
      <c r="J41" s="149"/>
      <c r="K41" s="149"/>
      <c r="L41" s="149"/>
      <c r="M41" s="149"/>
      <c r="N41" s="15"/>
    </row>
    <row r="42" spans="1:14" s="26" customFormat="1" x14ac:dyDescent="0.2">
      <c r="A42" s="149"/>
      <c r="B42" s="82"/>
      <c r="C42" s="15"/>
      <c r="D42" s="15"/>
      <c r="E42" s="15"/>
      <c r="F42" s="15"/>
      <c r="G42" s="15"/>
      <c r="H42" s="15"/>
      <c r="I42" s="149"/>
      <c r="J42" s="149"/>
      <c r="K42" s="149"/>
      <c r="L42" s="149"/>
      <c r="M42" s="149"/>
      <c r="N42" s="15"/>
    </row>
    <row r="43" spans="1:14" s="26" customFormat="1" ht="25.5" x14ac:dyDescent="0.2">
      <c r="A43" s="63" t="s">
        <v>95</v>
      </c>
      <c r="B43" s="82"/>
      <c r="C43" s="15"/>
      <c r="D43" s="15"/>
      <c r="E43" s="15"/>
      <c r="F43" s="15"/>
      <c r="G43" s="15"/>
      <c r="H43" s="15"/>
      <c r="I43" s="149"/>
      <c r="J43" s="149"/>
      <c r="K43" s="149"/>
      <c r="L43" s="149"/>
      <c r="M43" s="149"/>
      <c r="N43" s="15"/>
    </row>
    <row r="44" spans="1:14" s="26" customFormat="1" x14ac:dyDescent="0.2">
      <c r="A44" s="48">
        <v>2018</v>
      </c>
      <c r="B44" s="77"/>
      <c r="C44" s="149"/>
      <c r="D44" s="124"/>
      <c r="E44" s="149"/>
      <c r="F44" s="125"/>
      <c r="G44" s="66"/>
      <c r="H44" s="149"/>
      <c r="I44" s="149"/>
      <c r="J44" s="149"/>
      <c r="K44" s="149"/>
      <c r="L44" s="149"/>
      <c r="M44" s="149"/>
      <c r="N44" s="15"/>
    </row>
    <row r="45" spans="1:14" s="26" customFormat="1" x14ac:dyDescent="0.2">
      <c r="A45" s="148" t="s">
        <v>45</v>
      </c>
      <c r="B45" s="82"/>
      <c r="C45" s="155"/>
      <c r="D45" s="155"/>
      <c r="E45" s="155"/>
      <c r="F45" s="155"/>
      <c r="G45" s="155"/>
      <c r="H45" s="155"/>
      <c r="I45" s="149"/>
      <c r="J45" s="149"/>
      <c r="K45" s="149"/>
      <c r="L45" s="149"/>
      <c r="M45" s="149"/>
      <c r="N45" s="15"/>
    </row>
    <row r="46" spans="1:14" s="26" customFormat="1" x14ac:dyDescent="0.2">
      <c r="A46" s="149"/>
      <c r="B46" s="83"/>
      <c r="C46" s="156"/>
      <c r="D46" s="156"/>
      <c r="E46" s="156"/>
      <c r="F46" s="156"/>
      <c r="G46" s="156"/>
      <c r="H46" s="156"/>
      <c r="I46" s="149"/>
      <c r="J46" s="149"/>
      <c r="K46" s="149"/>
      <c r="L46" s="149"/>
      <c r="M46" s="149"/>
      <c r="N46" s="15"/>
    </row>
    <row r="47" spans="1:14" s="26" customFormat="1" x14ac:dyDescent="0.2">
      <c r="A47" s="48">
        <v>2017</v>
      </c>
      <c r="B47" s="77"/>
      <c r="C47" s="156"/>
      <c r="D47" s="156"/>
      <c r="E47" s="156"/>
      <c r="F47" s="156"/>
      <c r="G47" s="156"/>
      <c r="H47" s="156"/>
      <c r="I47" s="149"/>
      <c r="J47" s="149"/>
      <c r="K47" s="149"/>
      <c r="L47" s="149"/>
      <c r="M47" s="149"/>
      <c r="N47" s="15"/>
    </row>
    <row r="48" spans="1:14" s="26" customFormat="1" x14ac:dyDescent="0.2">
      <c r="A48" s="148" t="s">
        <v>45</v>
      </c>
      <c r="B48" s="82"/>
      <c r="C48" s="155"/>
      <c r="D48" s="155"/>
      <c r="E48" s="155"/>
      <c r="F48" s="155"/>
      <c r="G48" s="155"/>
      <c r="H48" s="155"/>
      <c r="I48" s="149"/>
      <c r="J48" s="149"/>
      <c r="K48" s="149"/>
      <c r="L48" s="149"/>
      <c r="M48" s="149"/>
      <c r="N48" s="15"/>
    </row>
    <row r="49" spans="1:14" s="26" customFormat="1" x14ac:dyDescent="0.2">
      <c r="A49" s="149" t="s">
        <v>46</v>
      </c>
      <c r="B49" s="82"/>
      <c r="C49" s="157"/>
      <c r="D49" s="157"/>
      <c r="E49" s="157"/>
      <c r="F49" s="157"/>
      <c r="G49" s="157"/>
      <c r="H49" s="157"/>
      <c r="I49" s="149"/>
      <c r="J49" s="149"/>
      <c r="K49" s="149"/>
      <c r="L49" s="149"/>
      <c r="M49" s="149"/>
      <c r="N49" s="15"/>
    </row>
    <row r="50" spans="1:14" s="26" customFormat="1" x14ac:dyDescent="0.2">
      <c r="A50" s="149"/>
      <c r="B50" s="82"/>
      <c r="C50" s="156"/>
      <c r="D50" s="156"/>
      <c r="E50" s="156"/>
      <c r="F50" s="156"/>
      <c r="G50" s="156"/>
      <c r="H50" s="156"/>
      <c r="I50" s="149"/>
      <c r="J50" s="149"/>
      <c r="K50" s="149"/>
      <c r="L50" s="149"/>
      <c r="M50" s="149"/>
      <c r="N50" s="15"/>
    </row>
    <row r="51" spans="1:14" s="26" customFormat="1" x14ac:dyDescent="0.2">
      <c r="A51" s="48">
        <v>2016</v>
      </c>
      <c r="B51" s="82"/>
      <c r="C51" s="156"/>
      <c r="D51" s="156"/>
      <c r="E51" s="156"/>
      <c r="F51" s="156"/>
      <c r="G51" s="156"/>
      <c r="H51" s="156"/>
      <c r="I51" s="149"/>
      <c r="J51" s="149"/>
      <c r="K51" s="149"/>
      <c r="L51" s="149"/>
      <c r="M51" s="149"/>
      <c r="N51" s="15"/>
    </row>
    <row r="52" spans="1:14" s="26" customFormat="1" x14ac:dyDescent="0.2">
      <c r="A52" s="148" t="s">
        <v>45</v>
      </c>
      <c r="B52" s="77"/>
      <c r="C52" s="155"/>
      <c r="D52" s="155"/>
      <c r="E52" s="155"/>
      <c r="F52" s="155"/>
      <c r="G52" s="155"/>
      <c r="H52" s="155"/>
      <c r="I52" s="149"/>
      <c r="J52" s="149"/>
      <c r="K52" s="149"/>
      <c r="L52" s="149"/>
      <c r="M52" s="149"/>
      <c r="N52" s="15"/>
    </row>
    <row r="53" spans="1:14" s="26" customFormat="1" x14ac:dyDescent="0.2">
      <c r="A53" s="149" t="s">
        <v>46</v>
      </c>
      <c r="B53" s="78"/>
      <c r="C53" s="157"/>
      <c r="D53" s="157"/>
      <c r="E53" s="157"/>
      <c r="F53" s="157"/>
      <c r="G53" s="157"/>
      <c r="H53" s="157"/>
      <c r="I53" s="149"/>
      <c r="J53" s="149"/>
      <c r="K53" s="149"/>
      <c r="L53" s="149"/>
      <c r="M53" s="149"/>
      <c r="N53" s="15"/>
    </row>
    <row r="54" spans="1:14" s="26" customFormat="1" x14ac:dyDescent="0.2">
      <c r="A54" s="149"/>
      <c r="B54" s="82"/>
      <c r="C54" s="156"/>
      <c r="D54" s="156"/>
      <c r="E54" s="156"/>
      <c r="F54" s="156"/>
      <c r="G54" s="156"/>
      <c r="H54" s="156"/>
      <c r="I54" s="149"/>
      <c r="J54" s="149"/>
      <c r="K54" s="149"/>
      <c r="L54" s="149"/>
      <c r="M54" s="149"/>
      <c r="N54" s="15"/>
    </row>
    <row r="55" spans="1:14" s="26" customFormat="1" x14ac:dyDescent="0.2">
      <c r="A55" s="48">
        <v>2015</v>
      </c>
      <c r="B55" s="82"/>
      <c r="C55" s="156"/>
      <c r="D55" s="156"/>
      <c r="E55" s="156"/>
      <c r="F55" s="156"/>
      <c r="G55" s="156"/>
      <c r="H55" s="156"/>
      <c r="I55" s="149"/>
      <c r="J55" s="149"/>
      <c r="K55" s="149"/>
      <c r="L55" s="149"/>
      <c r="M55" s="149"/>
      <c r="N55" s="15"/>
    </row>
    <row r="56" spans="1:14" s="26" customFormat="1" x14ac:dyDescent="0.2">
      <c r="A56" s="148" t="s">
        <v>45</v>
      </c>
      <c r="B56" s="78"/>
      <c r="C56" s="155"/>
      <c r="D56" s="155"/>
      <c r="E56" s="155"/>
      <c r="F56" s="155"/>
      <c r="G56" s="155"/>
      <c r="H56" s="155"/>
      <c r="I56" s="149"/>
      <c r="J56" s="149"/>
      <c r="K56" s="149"/>
      <c r="L56" s="149"/>
      <c r="M56" s="149"/>
      <c r="N56" s="15"/>
    </row>
    <row r="57" spans="1:14" s="26" customFormat="1" x14ac:dyDescent="0.2">
      <c r="A57" s="149" t="s">
        <v>46</v>
      </c>
      <c r="B57" s="77"/>
      <c r="C57" s="157"/>
      <c r="D57" s="157"/>
      <c r="E57" s="157"/>
      <c r="F57" s="157"/>
      <c r="G57" s="157"/>
      <c r="H57" s="157"/>
      <c r="I57" s="149"/>
      <c r="J57" s="149"/>
      <c r="K57" s="149"/>
      <c r="L57" s="149"/>
      <c r="M57" s="149"/>
      <c r="N57" s="15"/>
    </row>
    <row r="58" spans="1:14" s="26" customFormat="1" x14ac:dyDescent="0.2">
      <c r="A58" s="149"/>
      <c r="B58" s="82"/>
      <c r="C58" s="156"/>
      <c r="D58" s="156"/>
      <c r="E58" s="156"/>
      <c r="F58" s="156"/>
      <c r="G58" s="156"/>
      <c r="H58" s="156"/>
      <c r="I58" s="149"/>
      <c r="J58" s="149"/>
      <c r="K58" s="149"/>
      <c r="L58" s="149"/>
      <c r="M58" s="149"/>
      <c r="N58" s="15"/>
    </row>
    <row r="59" spans="1:14" s="26" customFormat="1" x14ac:dyDescent="0.2">
      <c r="A59" s="48">
        <v>2014</v>
      </c>
      <c r="B59" s="83"/>
      <c r="C59" s="156"/>
      <c r="D59" s="156"/>
      <c r="E59" s="156"/>
      <c r="F59" s="156"/>
      <c r="G59" s="156"/>
      <c r="H59" s="156"/>
      <c r="I59" s="149"/>
      <c r="J59" s="149"/>
      <c r="K59" s="149"/>
      <c r="L59" s="149"/>
      <c r="M59" s="149"/>
      <c r="N59" s="15"/>
    </row>
    <row r="60" spans="1:14" s="26" customFormat="1" x14ac:dyDescent="0.2">
      <c r="A60" s="148" t="s">
        <v>45</v>
      </c>
      <c r="B60" s="77"/>
      <c r="C60" s="155"/>
      <c r="D60" s="155"/>
      <c r="E60" s="155"/>
      <c r="F60" s="155"/>
      <c r="G60" s="155"/>
      <c r="H60" s="155"/>
      <c r="I60" s="149"/>
      <c r="J60" s="149"/>
      <c r="K60" s="149"/>
      <c r="L60" s="149"/>
      <c r="M60" s="149"/>
      <c r="N60" s="15"/>
    </row>
    <row r="61" spans="1:14" s="26" customFormat="1" x14ac:dyDescent="0.2">
      <c r="A61" s="149" t="s">
        <v>46</v>
      </c>
      <c r="B61" s="82"/>
      <c r="C61" s="157"/>
      <c r="D61" s="157"/>
      <c r="E61" s="157"/>
      <c r="F61" s="157"/>
      <c r="G61" s="157"/>
      <c r="H61" s="157"/>
      <c r="I61" s="149"/>
      <c r="J61" s="149"/>
      <c r="K61" s="149"/>
      <c r="L61" s="149"/>
      <c r="M61" s="149"/>
      <c r="N61" s="15"/>
    </row>
    <row r="62" spans="1:14" s="26" customFormat="1" x14ac:dyDescent="0.2">
      <c r="A62" s="149"/>
      <c r="B62" s="82"/>
      <c r="C62" s="156"/>
      <c r="D62" s="156"/>
      <c r="E62" s="156"/>
      <c r="F62" s="156"/>
      <c r="G62" s="156"/>
      <c r="H62" s="156"/>
      <c r="I62" s="149"/>
      <c r="J62" s="149"/>
      <c r="K62" s="149"/>
      <c r="L62" s="149"/>
      <c r="M62" s="149"/>
      <c r="N62" s="15"/>
    </row>
    <row r="63" spans="1:14" s="26" customFormat="1" x14ac:dyDescent="0.2">
      <c r="A63" s="5">
        <v>2013</v>
      </c>
      <c r="B63" s="83"/>
      <c r="C63" s="158"/>
      <c r="D63" s="158"/>
      <c r="E63" s="158"/>
      <c r="F63" s="158"/>
      <c r="G63" s="158"/>
      <c r="H63" s="158"/>
      <c r="I63" s="149"/>
      <c r="J63" s="149"/>
      <c r="K63" s="149"/>
      <c r="L63" s="149"/>
      <c r="M63" s="149"/>
      <c r="N63" s="15"/>
    </row>
    <row r="64" spans="1:14" s="26" customFormat="1" x14ac:dyDescent="0.2">
      <c r="A64" s="148" t="s">
        <v>45</v>
      </c>
      <c r="B64" s="149"/>
      <c r="C64" s="155"/>
      <c r="D64" s="155"/>
      <c r="E64" s="155"/>
      <c r="F64" s="155"/>
      <c r="G64" s="155"/>
      <c r="H64" s="155"/>
      <c r="I64" s="149"/>
      <c r="J64" s="149"/>
      <c r="K64" s="149"/>
      <c r="L64" s="149"/>
      <c r="M64" s="149"/>
      <c r="N64" s="15"/>
    </row>
    <row r="65" spans="1:14" s="26" customFormat="1" x14ac:dyDescent="0.2">
      <c r="A65" s="149" t="s">
        <v>46</v>
      </c>
      <c r="B65" s="150"/>
      <c r="C65" s="157"/>
      <c r="D65" s="157"/>
      <c r="E65" s="157"/>
      <c r="F65" s="157"/>
      <c r="G65" s="157"/>
      <c r="H65" s="157"/>
      <c r="I65" s="149"/>
      <c r="J65" s="149"/>
      <c r="K65" s="149"/>
      <c r="L65" s="149"/>
      <c r="M65" s="149"/>
      <c r="N65" s="15"/>
    </row>
    <row r="66" spans="1:14" s="26" customFormat="1" x14ac:dyDescent="0.2">
      <c r="A66" s="149"/>
      <c r="B66" s="82"/>
      <c r="C66" s="15"/>
      <c r="D66" s="15"/>
      <c r="E66" s="15"/>
      <c r="F66" s="15"/>
      <c r="G66" s="15"/>
      <c r="H66" s="15"/>
      <c r="I66" s="149"/>
      <c r="J66" s="149"/>
      <c r="K66" s="149"/>
      <c r="L66" s="149"/>
      <c r="M66" s="149"/>
      <c r="N66" s="15"/>
    </row>
    <row r="67" spans="1:14" x14ac:dyDescent="0.2">
      <c r="A67" s="63" t="s">
        <v>70</v>
      </c>
      <c r="B67" s="83"/>
      <c r="C67" s="15"/>
      <c r="D67" s="75"/>
      <c r="E67" s="15"/>
      <c r="F67" s="76"/>
      <c r="G67" s="15"/>
      <c r="H67" s="15"/>
    </row>
    <row r="68" spans="1:14" x14ac:dyDescent="0.2">
      <c r="A68" s="148" t="s">
        <v>103</v>
      </c>
      <c r="B68" s="77"/>
      <c r="C68" s="110"/>
      <c r="D68" s="110"/>
      <c r="E68" s="110"/>
      <c r="F68" s="110"/>
      <c r="G68" s="110"/>
      <c r="H68" s="110"/>
    </row>
    <row r="69" spans="1:14" x14ac:dyDescent="0.2">
      <c r="B69" s="150"/>
    </row>
    <row r="70" spans="1:14" x14ac:dyDescent="0.2">
      <c r="B70" s="150"/>
    </row>
    <row r="71" spans="1:14" x14ac:dyDescent="0.2">
      <c r="B71" s="150"/>
    </row>
    <row r="72" spans="1:14" x14ac:dyDescent="0.2">
      <c r="B72" s="48"/>
    </row>
    <row r="73" spans="1:14" x14ac:dyDescent="0.2">
      <c r="B73" s="149"/>
    </row>
    <row r="74" spans="1:14" x14ac:dyDescent="0.2">
      <c r="B74" s="150"/>
    </row>
    <row r="75" spans="1:14" x14ac:dyDescent="0.2">
      <c r="B75" s="150"/>
    </row>
    <row r="76" spans="1:14" x14ac:dyDescent="0.2">
      <c r="B76" s="149"/>
    </row>
    <row r="77" spans="1:14" x14ac:dyDescent="0.2">
      <c r="B77" s="48"/>
    </row>
    <row r="78" spans="1:14" x14ac:dyDescent="0.2">
      <c r="B78" s="15"/>
    </row>
    <row r="79" spans="1:14" x14ac:dyDescent="0.2">
      <c r="B79" s="29"/>
    </row>
    <row r="80" spans="1:14" x14ac:dyDescent="0.2">
      <c r="B80" s="15"/>
    </row>
    <row r="81" spans="2:2" x14ac:dyDescent="0.2">
      <c r="B81" s="15"/>
    </row>
    <row r="82" spans="2:2" x14ac:dyDescent="0.2">
      <c r="B82" s="15"/>
    </row>
    <row r="83" spans="2:2" x14ac:dyDescent="0.2">
      <c r="B83" s="15"/>
    </row>
    <row r="84" spans="2:2" x14ac:dyDescent="0.2">
      <c r="B84" s="14"/>
    </row>
    <row r="85" spans="2:2" x14ac:dyDescent="0.2">
      <c r="B85" s="15"/>
    </row>
    <row r="86" spans="2:2" x14ac:dyDescent="0.2">
      <c r="B86" s="14"/>
    </row>
    <row r="87" spans="2:2" x14ac:dyDescent="0.2">
      <c r="B87" s="15"/>
    </row>
    <row r="88" spans="2:2" x14ac:dyDescent="0.2">
      <c r="B88" s="15"/>
    </row>
  </sheetData>
  <pageMargins left="0.7" right="0.7" top="0.75" bottom="0.75" header="0.3" footer="0.3"/>
  <pageSetup fitToWidth="0" orientation="portrait" r:id="rId1"/>
  <headerFooter>
    <oddHeader>&amp;C&amp;"Arial,Bold"&amp;14&amp;UPerformance Measures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Menus'!$E$4:$E$5</xm:f>
          </x14:formula1>
          <xm:sqref>B81 B85 B9 B31:B34</xm:sqref>
        </x14:dataValidation>
        <x14:dataValidation type="list" allowBlank="1" showInputMessage="1" showErrorMessage="1">
          <x14:formula1>
            <xm:f>'Drop Down Menus'!$G$8:$G$11</xm:f>
          </x14:formula1>
          <xm:sqref>D69:D198 D6 C9:H9</xm:sqref>
        </x14:dataValidation>
        <x14:dataValidation type="list" allowBlank="1" showInputMessage="1" showErrorMessage="1">
          <x14:formula1>
            <xm:f>'Drop Down Menus'!$G$2:$G$6</xm:f>
          </x14:formula1>
          <xm:sqref>C6 C69:C415 C12:H12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Laws to Add</vt:lpstr>
      <vt:lpstr>Org. Unit Details</vt:lpstr>
      <vt:lpstr>Example-Org. Unit Details</vt:lpstr>
      <vt:lpstr>Finance Overview</vt:lpstr>
      <vt:lpstr>Example-Finance Overview</vt:lpstr>
      <vt:lpstr>Deliverable</vt:lpstr>
      <vt:lpstr>Deliverables - Laws</vt:lpstr>
      <vt:lpstr>Example-Deliverables</vt:lpstr>
      <vt:lpstr>Performance Measure</vt:lpstr>
      <vt:lpstr>Example-Performance Measures</vt:lpstr>
      <vt:lpstr>Drop Down Menus</vt:lpstr>
      <vt:lpstr>Deliverable!Print_Titles</vt:lpstr>
      <vt:lpstr>'Deliverables - Laws'!Print_Titles</vt:lpstr>
      <vt:lpstr>'Example-Deliverables'!Print_Titles</vt:lpstr>
      <vt:lpstr>'Example-Org. Unit Details'!Print_Titles</vt:lpstr>
      <vt:lpstr>'Example-Performance Measures'!Print_Titles</vt:lpstr>
      <vt:lpstr>'Laws to Add'!Print_Titles</vt:lpstr>
      <vt:lpstr>'Org. Unit Details'!Print_Titles</vt:lpstr>
      <vt:lpstr>'Performance Measure'!Print_Titles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2019-02-28T19:04:48Z</dcterms:modified>
</cp:coreProperties>
</file>